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oberto.vasconcelos\Desktop\000000 - Agência\0000000000 - PESQUISA DE PREÇO CAQ\17 - Tercerização\"/>
    </mc:Choice>
  </mc:AlternateContent>
  <bookViews>
    <workbookView xWindow="0" yWindow="0" windowWidth="28800" windowHeight="12435" tabRatio="923"/>
  </bookViews>
  <sheets>
    <sheet name="Identificação" sheetId="1" r:id="rId1"/>
    <sheet name="Tributos" sheetId="13" r:id="rId2"/>
    <sheet name="Categoria" sheetId="11" r:id="rId3"/>
    <sheet name="Uniforme" sheetId="14" r:id="rId4"/>
  </sheets>
  <definedNames>
    <definedName name="Excel_BuiltIn_Print_Area" localSheetId="0">Identificação!$A$2:$G$20</definedName>
    <definedName name="Excel_BuiltIn_Print_Area_4">#REF!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65" i="11" l="1"/>
  <c r="R65" i="11"/>
  <c r="P65" i="11"/>
  <c r="N65" i="11"/>
  <c r="L65" i="11"/>
  <c r="J65" i="11"/>
  <c r="I11" i="14" l="1"/>
  <c r="J11" i="14" s="1"/>
  <c r="I12" i="14"/>
  <c r="J12" i="14" s="1"/>
  <c r="I14" i="14"/>
  <c r="J14" i="14" s="1"/>
  <c r="I16" i="14"/>
  <c r="J16" i="14" s="1"/>
  <c r="F10" i="14"/>
  <c r="I10" i="14" s="1"/>
  <c r="J10" i="14" s="1"/>
  <c r="F4" i="14"/>
  <c r="I4" i="14" s="1"/>
  <c r="J4" i="14" s="1"/>
  <c r="F5" i="14"/>
  <c r="I5" i="14" s="1"/>
  <c r="J5" i="14" s="1"/>
  <c r="F6" i="14"/>
  <c r="I6" i="14" s="1"/>
  <c r="J6" i="14" s="1"/>
  <c r="F7" i="14"/>
  <c r="I7" i="14" s="1"/>
  <c r="J7" i="14" s="1"/>
  <c r="F3" i="14"/>
  <c r="I3" i="14" s="1"/>
  <c r="J3" i="14" s="1"/>
  <c r="I15" i="14"/>
  <c r="J15" i="14" s="1"/>
  <c r="I13" i="14"/>
  <c r="J13" i="14" s="1"/>
  <c r="I17" i="14" l="1"/>
  <c r="I8" i="14"/>
  <c r="J8" i="14" l="1"/>
  <c r="I18" i="14"/>
  <c r="I19" i="14" s="1"/>
  <c r="J17" i="14"/>
  <c r="K112" i="11"/>
  <c r="M112" i="11"/>
  <c r="O112" i="11"/>
  <c r="Q112" i="11"/>
  <c r="S112" i="11"/>
  <c r="I112" i="11"/>
  <c r="I106" i="11"/>
  <c r="K106" i="11"/>
  <c r="H88" i="11"/>
  <c r="J18" i="14" l="1"/>
  <c r="J19" i="14" s="1"/>
  <c r="I64" i="11"/>
  <c r="I70" i="11" s="1"/>
  <c r="S104" i="11" l="1"/>
  <c r="M104" i="11"/>
  <c r="Q104" i="11"/>
  <c r="O104" i="11"/>
  <c r="M64" i="11"/>
  <c r="M70" i="11" s="1"/>
  <c r="O64" i="11"/>
  <c r="O70" i="11" s="1"/>
  <c r="Q64" i="11"/>
  <c r="Q70" i="11" s="1"/>
  <c r="K64" i="11"/>
  <c r="K70" i="11" s="1"/>
  <c r="S64" i="11"/>
  <c r="S70" i="11" s="1"/>
  <c r="K128" i="11" l="1"/>
  <c r="I128" i="11"/>
  <c r="O38" i="11"/>
  <c r="O40" i="11" s="1"/>
  <c r="Q38" i="11"/>
  <c r="Q40" i="11" s="1"/>
  <c r="S38" i="11"/>
  <c r="S40" i="11" s="1"/>
  <c r="S124" i="11" s="1"/>
  <c r="M38" i="11"/>
  <c r="M40" i="11" s="1"/>
  <c r="K38" i="11"/>
  <c r="K40" i="11" s="1"/>
  <c r="M82" i="11" l="1"/>
  <c r="M124" i="11"/>
  <c r="Q92" i="11"/>
  <c r="Q124" i="11"/>
  <c r="O124" i="11"/>
  <c r="O77" i="11"/>
  <c r="M77" i="11"/>
  <c r="S77" i="11"/>
  <c r="Q77" i="11"/>
  <c r="O82" i="11"/>
  <c r="O83" i="11"/>
  <c r="O84" i="11"/>
  <c r="O85" i="11"/>
  <c r="O86" i="11"/>
  <c r="O87" i="11"/>
  <c r="O46" i="11"/>
  <c r="O45" i="11"/>
  <c r="O92" i="11"/>
  <c r="O93" i="11"/>
  <c r="O94" i="11"/>
  <c r="O95" i="11"/>
  <c r="O96" i="11"/>
  <c r="O97" i="11"/>
  <c r="S45" i="11"/>
  <c r="S46" i="11"/>
  <c r="S87" i="11"/>
  <c r="S86" i="11"/>
  <c r="S85" i="11"/>
  <c r="S84" i="11"/>
  <c r="S83" i="11"/>
  <c r="S82" i="11"/>
  <c r="Q45" i="11"/>
  <c r="Q46" i="11"/>
  <c r="Q87" i="11"/>
  <c r="Q86" i="11"/>
  <c r="Q85" i="11"/>
  <c r="Q84" i="11"/>
  <c r="Q83" i="11"/>
  <c r="Q82" i="11"/>
  <c r="M97" i="11"/>
  <c r="M96" i="11"/>
  <c r="M95" i="11"/>
  <c r="M94" i="11"/>
  <c r="M93" i="11"/>
  <c r="M92" i="11"/>
  <c r="S97" i="11"/>
  <c r="S96" i="11"/>
  <c r="S95" i="11"/>
  <c r="S94" i="11"/>
  <c r="S93" i="11"/>
  <c r="S92" i="11"/>
  <c r="M45" i="11"/>
  <c r="M46" i="11"/>
  <c r="M87" i="11"/>
  <c r="M86" i="11"/>
  <c r="M85" i="11"/>
  <c r="M84" i="11"/>
  <c r="M83" i="11"/>
  <c r="Q97" i="11"/>
  <c r="Q96" i="11"/>
  <c r="Q95" i="11"/>
  <c r="Q94" i="11"/>
  <c r="Q93" i="11"/>
  <c r="O47" i="11" l="1"/>
  <c r="O75" i="11" s="1"/>
  <c r="Q98" i="11"/>
  <c r="Q99" i="11" s="1"/>
  <c r="S47" i="11"/>
  <c r="S59" i="11" s="1"/>
  <c r="M88" i="11"/>
  <c r="M126" i="11" s="1"/>
  <c r="S88" i="11"/>
  <c r="S126" i="11" s="1"/>
  <c r="M47" i="11"/>
  <c r="Q88" i="11"/>
  <c r="Q126" i="11" s="1"/>
  <c r="Q47" i="11"/>
  <c r="S98" i="11"/>
  <c r="S99" i="11" s="1"/>
  <c r="S100" i="11" s="1"/>
  <c r="S127" i="11" s="1"/>
  <c r="M98" i="11"/>
  <c r="O98" i="11"/>
  <c r="O88" i="11"/>
  <c r="O126" i="11" s="1"/>
  <c r="H119" i="11"/>
  <c r="O59" i="11" l="1"/>
  <c r="O53" i="11"/>
  <c r="O57" i="11"/>
  <c r="O52" i="11"/>
  <c r="O54" i="11"/>
  <c r="O58" i="11"/>
  <c r="O55" i="11"/>
  <c r="O56" i="11"/>
  <c r="S56" i="11"/>
  <c r="S52" i="11"/>
  <c r="Q100" i="11"/>
  <c r="Q127" i="11" s="1"/>
  <c r="S55" i="11"/>
  <c r="S75" i="11"/>
  <c r="S58" i="11"/>
  <c r="S57" i="11"/>
  <c r="S54" i="11"/>
  <c r="S53" i="11"/>
  <c r="M99" i="11"/>
  <c r="M100" i="11" s="1"/>
  <c r="M127" i="11" s="1"/>
  <c r="Q75" i="11"/>
  <c r="Q57" i="11"/>
  <c r="Q53" i="11"/>
  <c r="Q56" i="11"/>
  <c r="Q52" i="11"/>
  <c r="Q59" i="11"/>
  <c r="Q55" i="11"/>
  <c r="Q58" i="11"/>
  <c r="Q54" i="11"/>
  <c r="O99" i="11"/>
  <c r="O100" i="11" s="1"/>
  <c r="O127" i="11" s="1"/>
  <c r="M75" i="11"/>
  <c r="M57" i="11"/>
  <c r="M53" i="11"/>
  <c r="M56" i="11"/>
  <c r="M52" i="11"/>
  <c r="M59" i="11"/>
  <c r="M55" i="11"/>
  <c r="M58" i="11"/>
  <c r="M54" i="11"/>
  <c r="H60" i="11"/>
  <c r="H47" i="11"/>
  <c r="O60" i="11" l="1"/>
  <c r="O76" i="11" s="1"/>
  <c r="O78" i="11" s="1"/>
  <c r="O125" i="11" s="1"/>
  <c r="S60" i="11"/>
  <c r="S76" i="11" s="1"/>
  <c r="S78" i="11" s="1"/>
  <c r="S125" i="11" s="1"/>
  <c r="M60" i="11"/>
  <c r="M76" i="11" s="1"/>
  <c r="M78" i="11" s="1"/>
  <c r="M125" i="11" s="1"/>
  <c r="Q60" i="11"/>
  <c r="Q76" i="11" s="1"/>
  <c r="Q78" i="11" s="1"/>
  <c r="Q125" i="11" s="1"/>
  <c r="O106" i="11" l="1"/>
  <c r="O128" i="11" s="1"/>
  <c r="O129" i="11" s="1"/>
  <c r="Q106" i="11" l="1"/>
  <c r="Q128" i="11" s="1"/>
  <c r="Q129" i="11" s="1"/>
  <c r="R110" i="11" s="1"/>
  <c r="S106" i="11"/>
  <c r="S128" i="11" s="1"/>
  <c r="S129" i="11" s="1"/>
  <c r="T111" i="11" s="1"/>
  <c r="M106" i="11"/>
  <c r="M128" i="11" s="1"/>
  <c r="M129" i="11" s="1"/>
  <c r="P111" i="11"/>
  <c r="P110" i="11"/>
  <c r="I38" i="11"/>
  <c r="I40" i="11" s="1"/>
  <c r="C77" i="11"/>
  <c r="C76" i="11"/>
  <c r="C75" i="11"/>
  <c r="H100" i="11"/>
  <c r="I45" i="11" l="1"/>
  <c r="N111" i="11"/>
  <c r="R111" i="11"/>
  <c r="R112" i="11" s="1"/>
  <c r="T110" i="11"/>
  <c r="T112" i="11" s="1"/>
  <c r="N110" i="11"/>
  <c r="P112" i="11"/>
  <c r="O115" i="11" s="1"/>
  <c r="K149" i="11"/>
  <c r="M149" i="11"/>
  <c r="O149" i="11"/>
  <c r="Q149" i="11"/>
  <c r="S149" i="11"/>
  <c r="I149" i="11"/>
  <c r="N112" i="11" l="1"/>
  <c r="M115" i="11" s="1"/>
  <c r="O118" i="11"/>
  <c r="O116" i="11"/>
  <c r="Q118" i="11"/>
  <c r="Q115" i="11"/>
  <c r="Q116" i="11"/>
  <c r="S116" i="11"/>
  <c r="S115" i="11"/>
  <c r="S118" i="11"/>
  <c r="K77" i="11"/>
  <c r="I77" i="11"/>
  <c r="I124" i="11"/>
  <c r="K124" i="11"/>
  <c r="M118" i="11" l="1"/>
  <c r="M116" i="11"/>
  <c r="O119" i="11"/>
  <c r="O120" i="11" s="1"/>
  <c r="O130" i="11" s="1"/>
  <c r="O131" i="11" s="1"/>
  <c r="O132" i="11" s="1"/>
  <c r="S119" i="11"/>
  <c r="Q119" i="11"/>
  <c r="Q120" i="11" s="1"/>
  <c r="Q130" i="11" s="1"/>
  <c r="Q131" i="11" s="1"/>
  <c r="K94" i="11"/>
  <c r="K84" i="11"/>
  <c r="K82" i="11"/>
  <c r="K46" i="11"/>
  <c r="K95" i="11"/>
  <c r="K85" i="11"/>
  <c r="K45" i="11"/>
  <c r="K92" i="11"/>
  <c r="K96" i="11"/>
  <c r="K86" i="11"/>
  <c r="K93" i="11"/>
  <c r="K97" i="11"/>
  <c r="K83" i="11"/>
  <c r="K87" i="11"/>
  <c r="I96" i="11"/>
  <c r="I94" i="11"/>
  <c r="I82" i="11"/>
  <c r="I93" i="11"/>
  <c r="I87" i="11"/>
  <c r="I86" i="11"/>
  <c r="I92" i="11"/>
  <c r="I97" i="11"/>
  <c r="I85" i="11"/>
  <c r="I84" i="11"/>
  <c r="I95" i="11"/>
  <c r="I83" i="11"/>
  <c r="I46" i="11"/>
  <c r="I47" i="11" s="1"/>
  <c r="I52" i="11" s="1"/>
  <c r="M119" i="11" l="1"/>
  <c r="M120" i="11" s="1"/>
  <c r="M130" i="11" s="1"/>
  <c r="M131" i="11" s="1"/>
  <c r="S120" i="11"/>
  <c r="S130" i="11" s="1"/>
  <c r="S131" i="11" s="1"/>
  <c r="F144" i="11" s="1"/>
  <c r="S150" i="11" s="1"/>
  <c r="F142" i="11"/>
  <c r="F25" i="1" s="1"/>
  <c r="G25" i="1" s="1"/>
  <c r="H25" i="1" s="1"/>
  <c r="O133" i="11"/>
  <c r="F143" i="11"/>
  <c r="Q132" i="11"/>
  <c r="Q133" i="11"/>
  <c r="K98" i="11"/>
  <c r="K99" i="11" s="1"/>
  <c r="K100" i="11" s="1"/>
  <c r="K127" i="11" s="1"/>
  <c r="K88" i="11"/>
  <c r="K126" i="11" s="1"/>
  <c r="K47" i="11"/>
  <c r="K75" i="11" s="1"/>
  <c r="I88" i="11"/>
  <c r="I98" i="11"/>
  <c r="K58" i="11"/>
  <c r="I56" i="11"/>
  <c r="P144" i="11" l="1"/>
  <c r="S151" i="11" s="1"/>
  <c r="S152" i="11" s="1"/>
  <c r="S133" i="11"/>
  <c r="S132" i="11"/>
  <c r="F27" i="1"/>
  <c r="G27" i="1" s="1"/>
  <c r="H27" i="1" s="1"/>
  <c r="M133" i="11"/>
  <c r="M132" i="11"/>
  <c r="F141" i="11"/>
  <c r="M150" i="11" s="1"/>
  <c r="P142" i="11"/>
  <c r="O151" i="11" s="1"/>
  <c r="O152" i="11" s="1"/>
  <c r="O150" i="11"/>
  <c r="P143" i="11"/>
  <c r="Q151" i="11" s="1"/>
  <c r="Q152" i="11" s="1"/>
  <c r="F26" i="1"/>
  <c r="G26" i="1" s="1"/>
  <c r="H26" i="1" s="1"/>
  <c r="Q150" i="11"/>
  <c r="K57" i="11"/>
  <c r="K55" i="11"/>
  <c r="K52" i="11"/>
  <c r="K53" i="11"/>
  <c r="K59" i="11"/>
  <c r="K56" i="11"/>
  <c r="K54" i="11"/>
  <c r="I55" i="11"/>
  <c r="I57" i="11"/>
  <c r="I53" i="11"/>
  <c r="I75" i="11"/>
  <c r="I58" i="11"/>
  <c r="I54" i="11"/>
  <c r="I59" i="11"/>
  <c r="F24" i="1" l="1"/>
  <c r="G24" i="1" s="1"/>
  <c r="H24" i="1" s="1"/>
  <c r="P141" i="11"/>
  <c r="M151" i="11" s="1"/>
  <c r="M152" i="11" s="1"/>
  <c r="I60" i="11"/>
  <c r="I76" i="11" s="1"/>
  <c r="I78" i="11" s="1"/>
  <c r="K60" i="11"/>
  <c r="K76" i="11" s="1"/>
  <c r="I126" i="11"/>
  <c r="K78" i="11" l="1"/>
  <c r="K125" i="11" s="1"/>
  <c r="K129" i="11" s="1"/>
  <c r="I125" i="11"/>
  <c r="I99" i="11"/>
  <c r="I100" i="11" s="1"/>
  <c r="I127" i="11" s="1"/>
  <c r="L111" i="11" l="1"/>
  <c r="L110" i="11"/>
  <c r="I129" i="11"/>
  <c r="L112" i="11" l="1"/>
  <c r="J110" i="11"/>
  <c r="J111" i="11"/>
  <c r="J112" i="11" l="1"/>
  <c r="I115" i="11" s="1"/>
  <c r="K118" i="11"/>
  <c r="K116" i="11"/>
  <c r="K115" i="11"/>
  <c r="I116" i="11" l="1"/>
  <c r="I118" i="11"/>
  <c r="K119" i="11"/>
  <c r="K120" i="11" s="1"/>
  <c r="K130" i="11" s="1"/>
  <c r="K131" i="11" s="1"/>
  <c r="K133" i="11" s="1"/>
  <c r="I119" i="11" l="1"/>
  <c r="I120" i="11" s="1"/>
  <c r="I130" i="11" s="1"/>
  <c r="I131" i="11" s="1"/>
  <c r="K132" i="11"/>
  <c r="F140" i="11"/>
  <c r="F139" i="11" l="1"/>
  <c r="P139" i="11" s="1"/>
  <c r="I151" i="11" s="1"/>
  <c r="I152" i="11" s="1"/>
  <c r="I133" i="11"/>
  <c r="I132" i="11"/>
  <c r="K150" i="11"/>
  <c r="F23" i="1"/>
  <c r="G23" i="1" s="1"/>
  <c r="H23" i="1" s="1"/>
  <c r="P140" i="11"/>
  <c r="K151" i="11" s="1"/>
  <c r="K152" i="11" s="1"/>
  <c r="F22" i="1" l="1"/>
  <c r="G22" i="1" s="1"/>
  <c r="H22" i="1" s="1"/>
  <c r="H28" i="1" s="1"/>
  <c r="I150" i="11"/>
  <c r="I153" i="11"/>
  <c r="P145" i="11"/>
  <c r="G28" i="1" l="1"/>
</calcChain>
</file>

<file path=xl/comments1.xml><?xml version="1.0" encoding="utf-8"?>
<comments xmlns="http://schemas.openxmlformats.org/spreadsheetml/2006/main">
  <authors>
    <author>Roberto dos Santos Vasconcelos</author>
  </authors>
  <commentList>
    <comment ref="P22" authorId="0" shapeId="0">
      <text>
        <r>
          <rPr>
            <b/>
            <sz val="9"/>
            <color indexed="81"/>
            <rFont val="Segoe UI"/>
            <family val="2"/>
          </rPr>
          <t>Sub item 8.3.3.2.2. do Edital.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* Classificação conforme a CBO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* São os salários normativos da categoria, relativos ao mês da data-base, constantes dos acordos, convenções ou dissídios da categoria profissional.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</rPr>
          <t>* São os salários normativos da categoria, relativos ao mês da data-base, constantes dos acordos, convenções ou dissídios da categoria profissional. CLT (Art. 457 §1º, §2º e §3º e Art. 458)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 xml:space="preserve">* Outros itens da composição da remuneração não previstos anteriormente.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 xml:space="preserve">Base de cáculo: módulo 1
1/12 (um doze avos) 
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 xml:space="preserve">*Constituição Federal de 1988 (Art. 7º inciso XVII) e CLT (Art. 129 e 130)
Definido IN 05/2017 
Férias = 9,075%
Adicional de férias = 3,025%.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Total =</t>
        </r>
        <r>
          <rPr>
            <sz val="9"/>
            <color indexed="81"/>
            <rFont val="Segoe UI"/>
            <family val="2"/>
          </rPr>
          <t xml:space="preserve"> 12,10%
</t>
        </r>
      </text>
    </comment>
    <comment ref="C51" authorId="0" shapeId="0">
      <text>
        <r>
          <rPr>
            <b/>
            <sz val="9"/>
            <color indexed="81"/>
            <rFont val="Segoe UI"/>
            <family val="2"/>
          </rPr>
          <t>Base de cálculo: Módulo I + submódulo 2.1</t>
        </r>
      </text>
    </comment>
    <comment ref="C52" authorId="0" shapeId="0">
      <text>
        <r>
          <rPr>
            <b/>
            <sz val="9"/>
            <color indexed="81"/>
            <rFont val="Segoe UI"/>
            <family val="2"/>
          </rPr>
          <t>* INSS - Artigo 22 Inciso I Lei 8.212/91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Segoe UI"/>
            <family val="2"/>
          </rPr>
          <t>* Salário Educação - Artigo 3º Inciso I Decreto 87.043/82</t>
        </r>
      </text>
    </comment>
    <comment ref="C54" authorId="0" shapeId="0">
      <text>
        <r>
          <rPr>
            <b/>
            <sz val="9"/>
            <color indexed="81"/>
            <rFont val="Segoe UI"/>
            <family val="2"/>
          </rPr>
          <t>* Pode variar de 1% a 3% conforme risco ambiental de cada empresa ** Riscos Ambientais de Trabalho/INSS prevista no inciso II do artigo 22 da Lei 8212/91 x FAP (0,50 até  2,00), onde o FAP está normatizado no Regulamento da Previdência Social (RPS), aprovado pelo Decreto 3.048/1999, atualizado pelo Decreto 6.957/2009 e Anexo da resolução MPS/CNPS nº 1.316, de 31 de maio de 2010 e  DOU de 14/06/2010 (fator acidentário de prevenção – FAP).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Segoe UI"/>
            <family val="2"/>
          </rPr>
          <t>* SESC - Artigo 3º Lei 8.036/90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6" authorId="0" shapeId="0">
      <text>
        <r>
          <rPr>
            <b/>
            <sz val="9"/>
            <color indexed="81"/>
            <rFont val="Segoe UI"/>
            <family val="2"/>
          </rPr>
          <t>* SENAI/SENAC - Decreto 2.318/86</t>
        </r>
      </text>
    </comment>
    <comment ref="C57" authorId="0" shapeId="0">
      <text>
        <r>
          <rPr>
            <b/>
            <sz val="9"/>
            <color indexed="81"/>
            <rFont val="Segoe UI"/>
            <family val="2"/>
          </rPr>
          <t>* SEBRAE -  Artigo 8º Lei 8029/90 e Lei 8154/90</t>
        </r>
      </text>
    </comment>
    <comment ref="C58" authorId="0" shapeId="0">
      <text>
        <r>
          <rPr>
            <b/>
            <sz val="9"/>
            <color indexed="81"/>
            <rFont val="Segoe UI"/>
            <family val="2"/>
          </rPr>
          <t>* INCRA -  Lei 7787/89 e DL 1146/70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9" authorId="0" shapeId="0">
      <text>
        <r>
          <rPr>
            <b/>
            <sz val="9"/>
            <color indexed="81"/>
            <rFont val="Segoe UI"/>
            <family val="2"/>
          </rPr>
          <t>* FGTS - Artigo 15 Lei 8030/90 e Art. 7º Inciso III CF/88</t>
        </r>
      </text>
    </comment>
    <comment ref="A60" authorId="0" shapeId="0">
      <text>
        <r>
          <rPr>
            <b/>
            <sz val="9"/>
            <color indexed="81"/>
            <rFont val="Segoe UI"/>
            <family val="2"/>
          </rPr>
          <t>* Pode variar de 34,80% a 36,80% conforme variação do SAT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4" authorId="0" shapeId="0">
      <text>
        <r>
          <rPr>
            <b/>
            <sz val="9"/>
            <color indexed="81"/>
            <rFont val="Segoe UI"/>
            <family val="2"/>
          </rPr>
          <t xml:space="preserve">Jornada 44h seg a sexta usar 20,85 = (365,25 – 52,29 – 52,14 – 10,57) / 12
Onde: 
365,25 = médias de dias do ano 
52,29   = sábados 
52,14   = domingos 
10,57   = feriados 
12        = meses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Paragrafo único do artigo 4 da Lei 7.418/1985</t>
        </r>
      </text>
    </comment>
    <comment ref="H64" authorId="0" shapeId="0">
      <text>
        <r>
          <rPr>
            <b/>
            <sz val="9"/>
            <color indexed="81"/>
            <rFont val="Segoe UI"/>
            <family val="2"/>
          </rPr>
          <t>Valor da Passagem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5" authorId="0" shapeId="0">
      <text>
        <r>
          <rPr>
            <b/>
            <sz val="9"/>
            <color indexed="81"/>
            <rFont val="Segoe UI"/>
            <family val="2"/>
          </rPr>
          <t>Jornada 44h seg a sexta, usar 20,85 = (365,25 – 52,29 – 52,14 – 10,57) / 12
Onde: 
365,25 = médias de dias do ano 
52,29   = sábados 
52,14   = domingos 
10,57   = feriados 
12        = meses</t>
        </r>
        <r>
          <rPr>
            <sz val="9"/>
            <color indexed="81"/>
            <rFont val="Segoe UI"/>
            <family val="2"/>
          </rPr>
          <t xml:space="preserve">
 </t>
        </r>
      </text>
    </comment>
    <comment ref="C66" authorId="0" shapeId="0">
      <text>
        <r>
          <rPr>
            <b/>
            <sz val="9"/>
            <color indexed="81"/>
            <rFont val="Segoe UI"/>
            <family val="2"/>
          </rPr>
          <t>* Poderá estar previsto nos acordos, convenções ou sentenças normativas em dissídios coletivos. CLT (Art. 458 § 2º inciso V) e Lei n° 7.102, de 20 de junho de 1983 (Art. 19 inciso IV).</t>
        </r>
      </text>
    </comment>
    <comment ref="C67" authorId="0" shapeId="0">
      <text>
        <r>
          <rPr>
            <b/>
            <sz val="9"/>
            <color indexed="81"/>
            <rFont val="Segoe UI"/>
            <family val="2"/>
          </rPr>
          <t>Portaria 3.296/1986, do Ministério do Trabalho e Emprego (MTE).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8" authorId="0" shapeId="0">
      <text>
        <r>
          <rPr>
            <b/>
            <sz val="9"/>
            <color indexed="81"/>
            <rFont val="Segoe UI"/>
            <family val="2"/>
          </rPr>
          <t>* A inclusão na planilha observará disposição prévia em acordos, convenções ou sentenças normativas em dissídios coletivos. CLT (Art. 389 §§ 1° e 2°).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9" authorId="0" shapeId="0">
      <text>
        <r>
          <rPr>
            <b/>
            <sz val="9"/>
            <color indexed="81"/>
            <rFont val="Segoe UI"/>
            <family val="2"/>
          </rPr>
          <t>* Outros itens de benefícios não previstos anteriormente.</t>
        </r>
        <r>
          <rPr>
            <sz val="9"/>
            <color indexed="81"/>
            <rFont val="Segoe UI"/>
            <family val="2"/>
          </rPr>
          <t xml:space="preserve">
 </t>
        </r>
      </text>
    </comment>
    <comment ref="C81" authorId="0" shapeId="0">
      <text>
        <r>
          <rPr>
            <b/>
            <sz val="9"/>
            <color indexed="81"/>
            <rFont val="Segoe UI"/>
            <family val="2"/>
          </rPr>
          <t>Módulo I + módulo II (sem  a  incidência  dos  encargos  previdenciários 
correspondentes ao GPS)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2" authorId="0" shapeId="0">
      <text>
        <r>
          <rPr>
            <b/>
            <sz val="9"/>
            <color indexed="81"/>
            <rFont val="Segoe UI"/>
            <family val="2"/>
          </rPr>
          <t>* Os artigos 477 e 487 a 491 da CLT, a Lei nº 12.506/2011 e o Acórdao TCU nº 2.217/2020 - Plenário.
(5,55%) x (1/12) = 0,46
obs.:
 5,55% - dado estatístico, em regra, utilizado. Ler o acórdão TCU nº 1.904/2007.
1/12 = (1 mês trabalhado/12 meses)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3" authorId="0" shapeId="0">
      <text>
        <r>
          <rPr>
            <b/>
            <sz val="9"/>
            <color indexed="81"/>
            <rFont val="Segoe UI"/>
            <family val="2"/>
          </rPr>
          <t xml:space="preserve">* A Súmula nº 305 do TST e o Acórdão TCU nº 2.217/2020 - Plenário.
(8%) x (0,46%) = 0,03%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b/>
            <sz val="9"/>
            <color indexed="81"/>
            <rFont val="Segoe UI"/>
            <family val="2"/>
          </rPr>
          <t>* Art. 18 § 1º da Lei 8.036/1990 (com redação dada pela Lei nº 9.491/1997), Lei Complementar nº 110/2001 e Lei nº 13.932/2019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(0,08*0,04*0,90) * (1+0,0833+0,09075+0,03025 = 3,47 incide sobre a base de cálculo
OBS.:
(0,08) = Alíquota do FGTS (8%)
(0,40) = Valor da Multa do FGTS indenizado (40%)
(0,90) = 90% dos funcionários remanescentes (LC nº 110/2001 - Estudos CNJ - Resolucção nº 98/2009)
1 = remuneração integral
(0,0833) = % do 13º salário
(0,09075) = % de férias (definida pela IN nº 5)
(0,03025) = % adicional de férias</t>
        </r>
      </text>
    </comment>
    <comment ref="C85" authorId="0" shapeId="0">
      <text>
        <r>
          <rPr>
            <b/>
            <sz val="9"/>
            <color indexed="81"/>
            <rFont val="Segoe UI"/>
            <family val="2"/>
          </rPr>
          <t>Limite máximo para primeiro ano de 1,94% conforme acordao TCU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6" authorId="0" shapeId="0">
      <text>
        <r>
          <rPr>
            <b/>
            <sz val="9"/>
            <color indexed="81"/>
            <rFont val="Segoe UI"/>
            <family val="2"/>
          </rPr>
          <t>* Máximo de 0,71%
 (% do submódulo 2.2) X (%Aviso Prévio Trabalhado) = 0,71 incide sobre a base de dados.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7" authorId="0" shapeId="0">
      <text>
        <r>
          <rPr>
            <b/>
            <sz val="9"/>
            <color indexed="81"/>
            <rFont val="Segoe UI"/>
            <family val="2"/>
          </rPr>
          <t>* Valor determinado pela reserva da conta vinculada
Máximo de 0,02%</t>
        </r>
      </text>
    </comment>
    <comment ref="C91" authorId="0" shapeId="0">
      <text>
        <r>
          <rPr>
            <b/>
            <sz val="9"/>
            <color indexed="81"/>
            <rFont val="Segoe UI"/>
            <family val="2"/>
          </rPr>
          <t>* Base de cálculo: módulo I +módulo II + módulo III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2" authorId="0" shapeId="0">
      <text>
        <r>
          <rPr>
            <b/>
            <sz val="9"/>
            <color indexed="81"/>
            <rFont val="Segoe UI"/>
            <family val="2"/>
          </rPr>
          <t>* Cálculo: férias=(base de cálculo)x(20,84/(250,08-20,84)) = 9,09% . Constituição Federal de 1988 (Art. 7º inciso XVII) e CLT (Art. 129 e 130)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3" authorId="0" shapeId="0">
      <text>
        <r>
          <rPr>
            <b/>
            <sz val="9"/>
            <color indexed="81"/>
            <rFont val="Segoe UI"/>
            <family val="2"/>
          </rPr>
          <t>* Cálculo: ((0,91 dias /(30,4375 dias x 12 meses) ) x 100) = 0,24914%. CLT (Art. 131 inciso III e Art. 201 inciso I), Lei nº 8.213, de 14 de julho de 1991 (Art. 18 ao 21), Decreto nº 3.048, de 6 de maio de 1999 (Art. 30 ao 32) e Ministério do Trabalho – Instrução Normativa nº 84, de 13 de julho de 2010 (Art. 6º inciso III).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4" authorId="0" shapeId="0">
      <text>
        <r>
          <rPr>
            <b/>
            <sz val="9"/>
            <color indexed="81"/>
            <rFont val="Segoe UI"/>
            <family val="2"/>
          </rPr>
          <t>* Cálculo: base de cáculo x (((5 dias /(30,4375 dias x 12 meses) ) x 5,17% (tx paternidade) x 49,98% (part masculina) x 100) = 0,03537%  (0,03  dos funcionários usuf. 5 dias p/ ano). Constituição Federal de 1998 (Ato das Disposições Constitucionais Transitórias, Art. 7º inciso XVII e art. 10)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5" authorId="0" shapeId="0">
      <text>
        <r>
          <rPr>
            <b/>
            <sz val="9"/>
            <color indexed="81"/>
            <rFont val="Segoe UI"/>
            <family val="2"/>
          </rPr>
          <t>* Cálculo: Base de cálculo * (((5 dias / (30,4375 dias x 12 meses) ) x 100) = 1,36892% (estimados 5 dias de licença p/ funcionário ao ano). CLT (Art. 131 inciso III, Art. 201inciso I e Art. 476), Lei nº 8.213, de 24 de julho de 1991 (Art. 18 inciso I e Art. 59 ao 63) e Instrução Normativa nº 84, de 13 de julho de 2010. (Art. 6° inciso II).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6" authorId="0" shapeId="0">
      <text>
        <r>
          <rPr>
            <b/>
            <sz val="9"/>
            <color indexed="81"/>
            <rFont val="Segoe UI"/>
            <family val="2"/>
          </rPr>
          <t>* Cálculo: Base de cálculo X (((2,96 /( 30,4375 dias x 12 meses) ) x 100) = 0,8104%   (2,96 ausência justificada p/ ano dos funcionários).  CLT (Art. 131 inciso I e Art. 473 inciso I ao IX)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7" authorId="0" shapeId="0">
      <text>
        <r>
          <rPr>
            <b/>
            <sz val="9"/>
            <color indexed="81"/>
            <rFont val="Segoe UI"/>
            <family val="2"/>
          </rPr>
          <t>* custos relacionados às ausências não previstas nos itens anteriores. Geralmente essas ausências estão previstas em acordos, convenções ou sentenças normativas em dissídios coletivos.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04" authorId="0" shapeId="0">
      <text>
        <r>
          <rPr>
            <b/>
            <sz val="9"/>
            <color indexed="81"/>
            <rFont val="Segoe UI"/>
            <family val="2"/>
          </rPr>
          <t>Dados provenientes da Planilha Uniforme.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05" authorId="0" shapeId="0">
      <text>
        <r>
          <rPr>
            <b/>
            <sz val="9"/>
            <color indexed="81"/>
            <rFont val="Segoe UI"/>
            <family val="2"/>
          </rPr>
          <t>Roberto dos Santos Vasconcelos: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14" authorId="0" shapeId="0">
      <text>
        <r>
          <rPr>
            <b/>
            <sz val="9"/>
            <color indexed="81"/>
            <rFont val="Segoe UI"/>
            <family val="2"/>
          </rPr>
          <t>* são os valores referentes ao recolhimento de impostos e contribuições incidentes sobre o faturamento, conforme estabelecido pela legislação vigente. 
Observação (1)
No cálculo dos valores limites dos serviços de vigilância e limpeza foram estabelecidos os percentuais de 8,65% e 14,25% respectivamente. (vide quadro – demonstrativo do CITL – Serviços de limpeza e vigilância).
Observação (2)
Lucro Real = PIS 1,65 / COFINS = 7,60
Lucro Presumido – PIS 0,65 / COFINS = 3,00
Simples Nacional = PIS de 0.00 a 0.57 / COFINS de 1,28 a 2,63 conforme tabela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5" authorId="0" shapeId="0">
      <text>
        <r>
          <rPr>
            <b/>
            <sz val="9"/>
            <color indexed="81"/>
            <rFont val="Segoe UI"/>
            <family val="2"/>
          </rPr>
          <t>Presumido = 0,65
Real = 1,65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6" authorId="0" shapeId="0">
      <text>
        <r>
          <rPr>
            <b/>
            <sz val="9"/>
            <color indexed="81"/>
            <rFont val="Segoe UI"/>
            <family val="2"/>
          </rPr>
          <t>Presumido = 3,00
Real = 7,60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O Fator K corresponde à razão entre o custo total de um trabalhador e o valor pago ao mesmo empregado a título de remuneração. Indica, portanto, quantos reais são pagos à contratada para cada um real de remuneração.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<sst xmlns="http://schemas.openxmlformats.org/spreadsheetml/2006/main" count="370" uniqueCount="237">
  <si>
    <t>A</t>
  </si>
  <si>
    <t>Data de apresentação da proposta (dia/mês/ano)</t>
  </si>
  <si>
    <t>XX/XX/XX</t>
  </si>
  <si>
    <t>B</t>
  </si>
  <si>
    <t>C</t>
  </si>
  <si>
    <t>Ano da Convenção Coletiva de Trabalho (especificar a CCT utilizada)</t>
  </si>
  <si>
    <t>D</t>
  </si>
  <si>
    <t>Nº de meses de execução contratual</t>
  </si>
  <si>
    <t>Obs 2  Informações adicionais da memória de cálculo e da base legal em anotação (pontos vermelhos)</t>
  </si>
  <si>
    <t>Mão de Obra Vinculada à Execução Contratual (valor unitário por empregado/categoria)</t>
  </si>
  <si>
    <t>Dados complementares para composição dos custos referente à mão de obra</t>
  </si>
  <si>
    <t>Salário Normativo da Categoria Profissional</t>
  </si>
  <si>
    <t>Composição da Remuneração</t>
  </si>
  <si>
    <t>% Total</t>
  </si>
  <si>
    <t>Valor (R$)</t>
  </si>
  <si>
    <t>E</t>
  </si>
  <si>
    <t>F</t>
  </si>
  <si>
    <t>Total da Remuneração</t>
  </si>
  <si>
    <t>2.1</t>
  </si>
  <si>
    <t>%</t>
  </si>
  <si>
    <t>2.2</t>
  </si>
  <si>
    <t>INSS</t>
  </si>
  <si>
    <t>Salário Educação</t>
  </si>
  <si>
    <t>SEBRAE</t>
  </si>
  <si>
    <t>G</t>
  </si>
  <si>
    <t>INCRA</t>
  </si>
  <si>
    <t>H</t>
  </si>
  <si>
    <t>FGTS</t>
  </si>
  <si>
    <t>Benefícios Mensais e Diários</t>
  </si>
  <si>
    <t>Encargos Previdenciários e FGTS</t>
  </si>
  <si>
    <t>2.3</t>
  </si>
  <si>
    <t>Provisão para Rescisão</t>
  </si>
  <si>
    <t>Aviso Prévio Indenizado</t>
  </si>
  <si>
    <t>4.1</t>
  </si>
  <si>
    <t>Insumos Diversos</t>
  </si>
  <si>
    <t>Valor Unitário</t>
  </si>
  <si>
    <t>Anexo I</t>
  </si>
  <si>
    <t>MODELO DE PROPOSTA DE PREÇO</t>
  </si>
  <si>
    <t>72100.000220/2020-78</t>
  </si>
  <si>
    <t>Pregão Eletrônico n°  XX/2020</t>
  </si>
  <si>
    <t>À EMBRATUR - Agência Brasileira de Promoção Internacional do Turismo</t>
  </si>
  <si>
    <t>Vem por meio deste instrumento apresentar sua proposta comercial de acordo com o lote e itens abaixo:</t>
  </si>
  <si>
    <t>XXXX</t>
  </si>
  <si>
    <t>A licitante vencedora declara ter pleno conhecimento do objeto a ser contratado e concorda com todas as normas do edital de pregão citado anteriormente.</t>
  </si>
  <si>
    <t>Validade da proposta é de 90 (dias).</t>
  </si>
  <si>
    <t>Local e data:_______________, ____de_____________de 20____.</t>
  </si>
  <si>
    <t>Nome e Assinatura do representante legal da empresa e carimbo do CNPJ.</t>
  </si>
  <si>
    <t>Lote</t>
  </si>
  <si>
    <t>Serviço</t>
  </si>
  <si>
    <t>Descrição</t>
  </si>
  <si>
    <t>Horas Semanais</t>
  </si>
  <si>
    <t>Valor Mensal</t>
  </si>
  <si>
    <t>Valor Anual</t>
  </si>
  <si>
    <t>Almoxarife</t>
  </si>
  <si>
    <t>44h</t>
  </si>
  <si>
    <t>Apoio Operacional</t>
  </si>
  <si>
    <t>Motorista</t>
  </si>
  <si>
    <t>Recepcionista</t>
  </si>
  <si>
    <t>Recepcionista Bilíngue</t>
  </si>
  <si>
    <t>Secretária Executiva Bilíngue</t>
  </si>
  <si>
    <t>Custo da Contratação</t>
  </si>
  <si>
    <t>Qtde</t>
  </si>
  <si>
    <t>Processo</t>
  </si>
  <si>
    <t>Empresa:</t>
  </si>
  <si>
    <t>Endereço:</t>
  </si>
  <si>
    <t>CNPJ:</t>
  </si>
  <si>
    <t>Inscrição Estadual:</t>
  </si>
  <si>
    <t>Licitação</t>
  </si>
  <si>
    <t>Anexo II do Termo de Referência</t>
  </si>
  <si>
    <t>PLANILHA DE CUSTO E FORMAÇÃO DE PREÇO</t>
  </si>
  <si>
    <t>Município/UF</t>
  </si>
  <si>
    <t>Registro da Convenção Coletiva no M.T.E</t>
  </si>
  <si>
    <t xml:space="preserve">Ano Acordo, Convenção ou Sentença Normativa em Dissídio Coletivo
</t>
  </si>
  <si>
    <t>Tipo de Serviço</t>
  </si>
  <si>
    <t>Horas Trabalho por Semana</t>
  </si>
  <si>
    <t>MÃO-DE-OBRA</t>
  </si>
  <si>
    <t>Mão-de-obra vinculada à execução contratual</t>
  </si>
  <si>
    <t>CATEGORIAS DIVERSAS</t>
  </si>
  <si>
    <t>Sindicato</t>
  </si>
  <si>
    <t>Sindserviços/DF</t>
  </si>
  <si>
    <t>SITTRATER/DF</t>
  </si>
  <si>
    <t>SISDF</t>
  </si>
  <si>
    <t>MÓDULO 1: COMPOSIÇÃO DA REMUNERAÇÃO</t>
  </si>
  <si>
    <t>1.1</t>
  </si>
  <si>
    <t>Salário Base</t>
  </si>
  <si>
    <t>Outros (especificar)</t>
  </si>
  <si>
    <t>Recepcionista Bilíngue</t>
  </si>
  <si>
    <t>Secretaria Executiva Belíngue</t>
  </si>
  <si>
    <t>MÓDULO 2: BENEFÍCIOS MENSAIS E DIÁRIOS</t>
  </si>
  <si>
    <t>13º (décimo terceiro) Salário, Férias e Adicional de Férias</t>
  </si>
  <si>
    <t>13º (décimo terceiro) Salário</t>
  </si>
  <si>
    <t>Férias e Adicional de Férias</t>
  </si>
  <si>
    <t>TOTAL</t>
  </si>
  <si>
    <t>Seguro Acidente do Trabalho/SAT</t>
  </si>
  <si>
    <t>SESI OU SESC</t>
  </si>
  <si>
    <t>SENAI OU SENAC</t>
  </si>
  <si>
    <t>Vale Transporte (R$ 10,00*22) - 6%* Salário</t>
  </si>
  <si>
    <t>Seguro de Vida e Auxilio Funeral</t>
  </si>
  <si>
    <t>Total de Benefícios Mensais e Diários</t>
  </si>
  <si>
    <t>Quadro-Resumo Módulo 2 - Encargos e Benefícios Anuais, Mensais e Diários</t>
  </si>
  <si>
    <t>MÓDULO 3: PROVISÃO PARA RESCISÃO</t>
  </si>
  <si>
    <t>3.1</t>
  </si>
  <si>
    <t>Incidência do FGTS e contribuições sociais sobre o aviso prévio indenizado (multa sobre FGTS + alíquota FGTS)</t>
  </si>
  <si>
    <t>Multa do FGTS do Aviso Prévio Indenizado</t>
  </si>
  <si>
    <t>Aviso Prévio Trabalhado</t>
  </si>
  <si>
    <t>Incidência dos encargos do Submódulo 2.2 sobre Aviso Prévio Trabalhado</t>
  </si>
  <si>
    <t>Multa sobre o FGTS e contribuições sociais sobre o aviso prévio trabalhado</t>
  </si>
  <si>
    <t>MÓDULO 4: Custo de Reposição do Profissional Ausente</t>
  </si>
  <si>
    <t>Ausências Legais</t>
  </si>
  <si>
    <t>Férias e terço adicional de férias</t>
  </si>
  <si>
    <t>Licença Paternidade</t>
  </si>
  <si>
    <t>Ausência Legais</t>
  </si>
  <si>
    <t>Ausência por Acidente de Trabalho</t>
  </si>
  <si>
    <t>Subtotal</t>
  </si>
  <si>
    <t>Incidência do modulo 2.2 sobre o custo de reposição</t>
  </si>
  <si>
    <t>MÓDULO 5: Insumos Diversos</t>
  </si>
  <si>
    <t>5.1</t>
  </si>
  <si>
    <t>Uniformes</t>
  </si>
  <si>
    <t>MÓDULO 6: Custos Indiretos, Tributos e Lucro</t>
  </si>
  <si>
    <t>6.1</t>
  </si>
  <si>
    <t>Custo Indiretos, Tributos e Lucros</t>
  </si>
  <si>
    <t>C1.1 - Tributos Federais - (PIS + COFINS)</t>
  </si>
  <si>
    <t>Quadro-Resumo do Custo por Empregado</t>
  </si>
  <si>
    <t>Mão de Obra Vinculada à Execução Contratual (Valor por Empregado)</t>
  </si>
  <si>
    <t>Módulo 1 - Composição da Remuneração</t>
  </si>
  <si>
    <t>Módulo 2 - Benefícios Mensais e Diários</t>
  </si>
  <si>
    <t>Subtotal (A+B+C+D+E)</t>
  </si>
  <si>
    <t>Módulo 6 - Custos Indiretos, Tributos e Lucro</t>
  </si>
  <si>
    <t>Valor Total por Empregado</t>
  </si>
  <si>
    <t>Custo Mensal</t>
  </si>
  <si>
    <t>Quadro- Resumo do Valor Mensal dos Serviços</t>
  </si>
  <si>
    <t>I</t>
  </si>
  <si>
    <t>II</t>
  </si>
  <si>
    <t>Quadro Demonstrativo do Valor Global da Proposta</t>
  </si>
  <si>
    <t>Valor Global da Proposta</t>
  </si>
  <si>
    <t>Valor proposto por unidade de medida*</t>
  </si>
  <si>
    <t>Valor mensal do serviço</t>
  </si>
  <si>
    <t>III</t>
  </si>
  <si>
    <t>V</t>
  </si>
  <si>
    <t>VI</t>
  </si>
  <si>
    <t>VII</t>
  </si>
  <si>
    <t>SINDICATOS</t>
  </si>
  <si>
    <t>Qtde. de Empregados  ( C )</t>
  </si>
  <si>
    <t>Valor Proposto por Empregado ( B )</t>
  </si>
  <si>
    <t>Tipo de Serviço ( A )</t>
  </si>
  <si>
    <t>ALMOXARIFE</t>
  </si>
  <si>
    <t>APOIO OPERACIONAL</t>
  </si>
  <si>
    <t>MOTORISTA</t>
  </si>
  <si>
    <t>RECEPCIONISTA</t>
  </si>
  <si>
    <t>RECEPCIONISTA BELÍNGUE</t>
  </si>
  <si>
    <t>SECRETARIA EXECUTIVA BELÍNGUE</t>
  </si>
  <si>
    <t>Valor mensal total dos serviços</t>
  </si>
  <si>
    <t>Classificação Brasileira de ocupação (CBO)</t>
  </si>
  <si>
    <t>Valor anual da proposta (Valor mensal do serviço multiplicado pelo número de meses do contrato).</t>
  </si>
  <si>
    <t>Tipo de serviços (tipos de serviço com características distintas)</t>
  </si>
  <si>
    <r>
      <rPr>
        <sz val="9"/>
        <color rgb="FF000000"/>
        <rFont val="Arial"/>
        <family val="2"/>
      </rPr>
      <t>Categoria profissional (vinculada à execução contratual )</t>
    </r>
  </si>
  <si>
    <r>
      <rPr>
        <sz val="9"/>
        <color rgb="FF000000"/>
        <rFont val="Arial"/>
        <family val="2"/>
      </rPr>
      <t>Data base da categoria (dia/mês/ano)</t>
    </r>
  </si>
  <si>
    <r>
      <t>*</t>
    </r>
    <r>
      <rPr>
        <b/>
        <sz val="9"/>
        <color rgb="FF000000"/>
        <rFont val="Calibri"/>
        <family val="2"/>
      </rPr>
      <t>Nota:</t>
    </r>
    <r>
      <rPr>
        <sz val="9"/>
        <color rgb="FF000000"/>
        <rFont val="Calibri"/>
        <family val="2"/>
      </rPr>
      <t> Informar o valor da unidade de medida por tipo de serviço.</t>
    </r>
  </si>
  <si>
    <t>Sindserviços DF</t>
  </si>
  <si>
    <t>SITTRATER DF</t>
  </si>
  <si>
    <t>Valor Total do Serviço ( D ) = (B x C )</t>
  </si>
  <si>
    <t>4141-05</t>
  </si>
  <si>
    <t>4110-05</t>
  </si>
  <si>
    <t>7823-10</t>
  </si>
  <si>
    <t>4221-05</t>
  </si>
  <si>
    <t>2523-10</t>
  </si>
  <si>
    <t>Módulo 3 - Provisão para Rescisão</t>
  </si>
  <si>
    <t>Módulo 4 - Custo de Reposição do Profissional Ausente</t>
  </si>
  <si>
    <t>Módulo 5 - Insumos Diversos</t>
  </si>
  <si>
    <t>Lucro (total módulos A, B, C, D, E)</t>
  </si>
  <si>
    <t>SUB TOTAL</t>
  </si>
  <si>
    <t xml:space="preserve">Tributos </t>
  </si>
  <si>
    <t>Blusa na cor amarelo bandeira de mangas compridas e/ou curtas, abotoamento frontal contendo a identificação da CONTRATADA – 3 peças</t>
  </si>
  <si>
    <t>Blazer na cor azul bandeira - 2 peças</t>
  </si>
  <si>
    <t>Lenço (padronizado) para o pescoço – 2 peças na cor verde bandeira</t>
  </si>
  <si>
    <t>Saia, calça comprida ou vestido na cor azul bandeira – 2 peças</t>
  </si>
  <si>
    <t>Sapato em couro, na cor marrom havana – 2 peças</t>
  </si>
  <si>
    <t>Camisa na cor amarelo bandeira de mangas compridas e/ou curtas, abotoamento frontal contendo a identificação da CONTRATADA – 3 peças</t>
  </si>
  <si>
    <t>Blazer na cor azul bandeira  – 2 peças</t>
  </si>
  <si>
    <t>Calça comprida na cor azul bandeira – 2 peças</t>
  </si>
  <si>
    <t>Sapato em couro, na cor marrom havana – 2 pares</t>
  </si>
  <si>
    <t>Gravata na cor verde bandeira – 2 peças</t>
  </si>
  <si>
    <t>Cinto em couro, na cor marrom – 2 peças</t>
  </si>
  <si>
    <t>Meia, na cor marrom – 5 pares</t>
  </si>
  <si>
    <t>UNIFORME FEMININO</t>
  </si>
  <si>
    <t>UNIFORME MASCULINO</t>
  </si>
  <si>
    <t>COMPOSIÇÃO UNIFORME</t>
  </si>
  <si>
    <t>TOTAL UNIFORME FEMENINO</t>
  </si>
  <si>
    <t>TOTAL UNIFORME MASCULINO</t>
  </si>
  <si>
    <t>1) O licitante deverá preencher os campos na cor AMARELA.</t>
  </si>
  <si>
    <t>2) O licitante não poderá desbloquear as células das planilhas de custo e formação de preços, para não comprometer a segurança do certame e a agilidade na análise dos custos da proposta.</t>
  </si>
  <si>
    <t>CUSTO ANUAL</t>
  </si>
  <si>
    <t>CUSTO MENSAL</t>
  </si>
  <si>
    <t>CUSTO ANUAL UNIFORME FEMENINO E MASCULINO</t>
  </si>
  <si>
    <t>Custo Indiretos - Despesas Operacionais/Administrativas (total módulos A, B, C, D, E)</t>
  </si>
  <si>
    <t>PIS</t>
  </si>
  <si>
    <t>CONFINS</t>
  </si>
  <si>
    <t>ISS</t>
  </si>
  <si>
    <t>C1.2 - Tributos Estaduais</t>
  </si>
  <si>
    <t>TOTAL CUSTOS INDIRETOS, TRIBUTOS E LUCROS</t>
  </si>
  <si>
    <t>SUB TOTAL TIBUTOS</t>
  </si>
  <si>
    <t>Valor Global Anual da Proposta</t>
  </si>
  <si>
    <t>FATOR K</t>
  </si>
  <si>
    <t>PIS/PASEP</t>
  </si>
  <si>
    <t>Obs 1 Não alterar planilha, apenas inserir os dados conforme CLT/CCT/TERMO DE REFERÊNCIA</t>
  </si>
  <si>
    <t>AGÊNCIA BRASILEIRA DE PROMOÇÃO INTERNACIONAL DO TURISMO</t>
  </si>
  <si>
    <t>Nota: Deverão ser informados os valores unitários por empregado.</t>
  </si>
  <si>
    <t>Nota: O Módulo 1 refere-se ao valor mensal devido ao empregado pela prestação do serviço no período de 12 meses.</t>
  </si>
  <si>
    <t>Nota 1: Como a planilha de custos e formação de preços é calculada mensalmente, provisiona-se proporcionalmente 1/12 (um doze avos) dos valores referentes a gratificação natalina e adicional de férias.</t>
  </si>
  <si>
    <t>Nota 2: Instrução Normativa nº 07, de 20 de setembro de 2018 - 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</t>
  </si>
  <si>
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2.1, o Módulo 3, Módulo 4 e Módulo 6.</t>
  </si>
  <si>
    <t>ESCRITURAÇÃO</t>
  </si>
  <si>
    <t>PRESUMIDO</t>
  </si>
  <si>
    <t>REAL</t>
  </si>
  <si>
    <t>PU</t>
  </si>
  <si>
    <t>NOTAS</t>
  </si>
  <si>
    <t>Quantidade Total Contratar                                                          (em função da unidade de medida)</t>
  </si>
  <si>
    <t>Ausência por maternidade</t>
  </si>
  <si>
    <t>Nota 2: O valor nas alíneas C a E informado deverá ser o custo real do benefício (descontado o valor eventualmente pago pelo empregado).</t>
  </si>
  <si>
    <t>Nota 1: Na alínea A quando o resultado do custo efetivo do transporte for negativo o valor a ser considerado deverá ser zero.</t>
  </si>
  <si>
    <t>obs 3 O Imposto de Renda de Pessoa Jurídica - IRPJ - e a Contribuição Social sobre o Lucro Líquido - CSLL -, que não podem ser repassados à Embratur, não serão incluídos na proposta de preços apresentada;</t>
  </si>
  <si>
    <t xml:space="preserve">Data de apresentação da proposta (dia/mês/ano) </t>
  </si>
  <si>
    <t>QT SEMESTRAL</t>
  </si>
  <si>
    <t xml:space="preserve">QT ANUAL </t>
  </si>
  <si>
    <t>CUSTO MÉDIO UNIFORME FEMENINO E MASCULINO</t>
  </si>
  <si>
    <t>Brasilia</t>
  </si>
  <si>
    <t>odontologico</t>
  </si>
  <si>
    <t>Assistência médica</t>
  </si>
  <si>
    <t>Auxílio Alimentação (Vales, Cesta Básica, etc.) 22 Dias Uteis</t>
  </si>
  <si>
    <t>xx/xx/xxxx</t>
  </si>
  <si>
    <t>www.glassdoor.com</t>
  </si>
  <si>
    <t>Almoxarife - 4141-05</t>
  </si>
  <si>
    <t>Apoio Operacional - 4141-05</t>
  </si>
  <si>
    <t>Motorista - 7823-10</t>
  </si>
  <si>
    <t>Recepcionista - 4221-05</t>
  </si>
  <si>
    <t>Recepcionista Bilíngue - 4221-05</t>
  </si>
  <si>
    <t>Secretária Executiva Bilíngue - 2523-10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</si>
</sst>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#,##0.00_ ;[Red]\-#,##0.00\ "/>
    <numFmt numFmtId="166" formatCode="0.000%"/>
  </numFmts>
  <fonts count="29">
    <font>
      <sz val="10"/>
      <color rgb="FF000000"/>
      <name val="Arial"/>
      <charset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Ecofont_Spranq_eco_Sans"/>
      <family val="2"/>
    </font>
    <font>
      <i/>
      <sz val="8"/>
      <color theme="1"/>
      <name val="Ecofont_Spranq_eco_Sans"/>
      <family val="2"/>
    </font>
    <font>
      <i/>
      <sz val="8"/>
      <color theme="1"/>
      <name val="Ecofont_Spranq_eco_Sans"/>
    </font>
    <font>
      <sz val="8"/>
      <name val="Ecofont_Spranq_eco_Sans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D9"/>
      </patternFill>
    </fill>
    <fill>
      <patternFill patternType="solid">
        <fgColor theme="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2" borderId="12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8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10" fontId="15" fillId="4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4" borderId="12" xfId="0" applyNumberFormat="1" applyFont="1" applyFill="1" applyBorder="1" applyAlignment="1" applyProtection="1">
      <alignment vertical="center" wrapText="1"/>
      <protection locked="0"/>
    </xf>
    <xf numFmtId="166" fontId="15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10" fontId="9" fillId="0" borderId="12" xfId="0" applyNumberFormat="1" applyFont="1" applyBorder="1" applyAlignment="1" applyProtection="1">
      <alignment vertical="center" wrapText="1"/>
    </xf>
    <xf numFmtId="4" fontId="0" fillId="0" borderId="0" xfId="0" applyNumberFormat="1" applyProtection="1"/>
    <xf numFmtId="10" fontId="15" fillId="0" borderId="12" xfId="0" applyNumberFormat="1" applyFont="1" applyBorder="1" applyAlignment="1" applyProtection="1">
      <alignment horizontal="right" vertical="center" wrapText="1"/>
    </xf>
    <xf numFmtId="10" fontId="15" fillId="6" borderId="12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5" fontId="8" fillId="0" borderId="0" xfId="0" applyNumberFormat="1" applyFont="1" applyAlignment="1" applyProtection="1">
      <alignment vertical="center"/>
    </xf>
    <xf numFmtId="10" fontId="0" fillId="0" borderId="0" xfId="0" applyNumberFormat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 wrapText="1"/>
    </xf>
    <xf numFmtId="10" fontId="0" fillId="0" borderId="0" xfId="1" applyNumberFormat="1" applyFont="1" applyProtection="1"/>
    <xf numFmtId="10" fontId="9" fillId="0" borderId="0" xfId="1" applyNumberFormat="1" applyFont="1" applyFill="1" applyBorder="1" applyAlignment="1" applyProtection="1">
      <alignment horizontal="right" vertical="center" wrapText="1"/>
    </xf>
    <xf numFmtId="10" fontId="9" fillId="0" borderId="12" xfId="0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10" fontId="9" fillId="6" borderId="12" xfId="0" applyNumberFormat="1" applyFont="1" applyFill="1" applyBorder="1" applyAlignment="1" applyProtection="1">
      <alignment vertical="center" wrapText="1"/>
    </xf>
    <xf numFmtId="10" fontId="0" fillId="0" borderId="0" xfId="0" applyNumberFormat="1" applyProtection="1"/>
    <xf numFmtId="0" fontId="16" fillId="0" borderId="12" xfId="0" applyFont="1" applyBorder="1" applyAlignment="1" applyProtection="1">
      <alignment vertical="center" wrapText="1"/>
    </xf>
    <xf numFmtId="14" fontId="0" fillId="5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4" fontId="16" fillId="0" borderId="12" xfId="0" applyNumberFormat="1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vertical="center"/>
    </xf>
    <xf numFmtId="10" fontId="16" fillId="0" borderId="12" xfId="1" applyNumberFormat="1" applyFont="1" applyBorder="1" applyAlignment="1" applyProtection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0" xfId="0" applyNumberFormat="1"/>
    <xf numFmtId="4" fontId="8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 wrapText="1"/>
    </xf>
    <xf numFmtId="4" fontId="16" fillId="0" borderId="12" xfId="0" applyNumberFormat="1" applyFont="1" applyBorder="1" applyAlignment="1" applyProtection="1">
      <alignment vertical="center" wrapText="1"/>
    </xf>
    <xf numFmtId="1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6" fontId="1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left" vertical="center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</xf>
    <xf numFmtId="4" fontId="16" fillId="0" borderId="14" xfId="0" applyNumberFormat="1" applyFont="1" applyBorder="1" applyAlignment="1" applyProtection="1">
      <alignment horizontal="center" vertical="center" wrapText="1"/>
    </xf>
    <xf numFmtId="4" fontId="16" fillId="0" borderId="15" xfId="0" applyNumberFormat="1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14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164" fontId="16" fillId="0" borderId="14" xfId="0" applyNumberFormat="1" applyFont="1" applyBorder="1" applyAlignment="1" applyProtection="1">
      <alignment horizontal="center" vertical="center" wrapText="1"/>
    </xf>
    <xf numFmtId="164" fontId="16" fillId="0" borderId="15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</xf>
    <xf numFmtId="4" fontId="16" fillId="0" borderId="14" xfId="0" applyNumberFormat="1" applyFont="1" applyBorder="1" applyAlignment="1" applyProtection="1">
      <alignment horizontal="right" vertical="center" wrapText="1"/>
    </xf>
    <xf numFmtId="4" fontId="16" fillId="0" borderId="15" xfId="0" applyNumberFormat="1" applyFont="1" applyBorder="1" applyAlignment="1" applyProtection="1">
      <alignment horizontal="right" vertical="center" wrapText="1"/>
    </xf>
    <xf numFmtId="4" fontId="9" fillId="0" borderId="14" xfId="0" applyNumberFormat="1" applyFont="1" applyBorder="1" applyAlignment="1" applyProtection="1">
      <alignment horizontal="right" vertical="center" wrapText="1"/>
    </xf>
    <xf numFmtId="4" fontId="9" fillId="0" borderId="15" xfId="0" applyNumberFormat="1" applyFont="1" applyBorder="1" applyAlignment="1" applyProtection="1">
      <alignment horizontal="right" vertical="center" wrapText="1"/>
    </xf>
    <xf numFmtId="0" fontId="22" fillId="0" borderId="16" xfId="0" applyFont="1" applyBorder="1" applyAlignment="1" applyProtection="1">
      <alignment horizontal="left" wrapText="1"/>
    </xf>
    <xf numFmtId="0" fontId="22" fillId="0" borderId="15" xfId="0" applyFont="1" applyBorder="1" applyAlignment="1" applyProtection="1">
      <alignment horizontal="left" wrapText="1"/>
    </xf>
    <xf numFmtId="4" fontId="9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/>
    </xf>
    <xf numFmtId="4" fontId="16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4" borderId="15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4" xfId="0" applyNumberFormat="1" applyFont="1" applyBorder="1" applyAlignment="1" applyProtection="1">
      <alignment vertical="center" wrapText="1"/>
    </xf>
    <xf numFmtId="4" fontId="16" fillId="0" borderId="15" xfId="0" applyNumberFormat="1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165" fontId="28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28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12" xfId="0" applyNumberFormat="1" applyFont="1" applyFill="1" applyBorder="1" applyAlignment="1" applyProtection="1">
      <alignment horizontal="center" vertical="center" wrapText="1"/>
    </xf>
    <xf numFmtId="165" fontId="28" fillId="5" borderId="14" xfId="0" applyNumberFormat="1" applyFont="1" applyFill="1" applyBorder="1" applyAlignment="1" applyProtection="1">
      <alignment horizontal="center" vertical="center"/>
      <protection locked="0"/>
    </xf>
    <xf numFmtId="165" fontId="28" fillId="5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center" vertical="center" wrapText="1"/>
    </xf>
    <xf numFmtId="164" fontId="5" fillId="3" borderId="15" xfId="0" applyNumberFormat="1" applyFont="1" applyFill="1" applyBorder="1" applyAlignment="1" applyProtection="1">
      <alignment horizontal="center" vertical="center" wrapText="1"/>
    </xf>
    <xf numFmtId="164" fontId="5" fillId="3" borderId="14" xfId="0" applyNumberFormat="1" applyFont="1" applyFill="1" applyBorder="1" applyAlignment="1" applyProtection="1">
      <alignment horizontal="center" vertical="center"/>
    </xf>
    <xf numFmtId="164" fontId="5" fillId="3" borderId="15" xfId="0" applyNumberFormat="1" applyFont="1" applyFill="1" applyBorder="1" applyAlignment="1" applyProtection="1">
      <alignment horizontal="center" vertical="center"/>
    </xf>
    <xf numFmtId="0" fontId="27" fillId="0" borderId="12" xfId="2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4" fontId="16" fillId="6" borderId="14" xfId="0" applyNumberFormat="1" applyFont="1" applyFill="1" applyBorder="1" applyAlignment="1" applyProtection="1">
      <alignment horizontal="right" vertical="center" wrapText="1"/>
    </xf>
    <xf numFmtId="4" fontId="16" fillId="6" borderId="15" xfId="0" applyNumberFormat="1" applyFont="1" applyFill="1" applyBorder="1" applyAlignment="1" applyProtection="1">
      <alignment horizontal="right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</xf>
    <xf numFmtId="4" fontId="16" fillId="0" borderId="12" xfId="0" applyNumberFormat="1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left"/>
    </xf>
    <xf numFmtId="4" fontId="14" fillId="0" borderId="12" xfId="0" applyNumberFormat="1" applyFont="1" applyBorder="1" applyAlignment="1" applyProtection="1">
      <alignment horizontal="center" vertical="center"/>
    </xf>
    <xf numFmtId="4" fontId="19" fillId="0" borderId="12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4" fontId="14" fillId="5" borderId="14" xfId="0" applyNumberFormat="1" applyFont="1" applyFill="1" applyBorder="1" applyAlignment="1" applyProtection="1">
      <alignment horizontal="center" vertical="center"/>
      <protection locked="0"/>
    </xf>
    <xf numFmtId="14" fontId="14" fillId="5" borderId="15" xfId="0" applyNumberFormat="1" applyFont="1" applyFill="1" applyBorder="1" applyAlignment="1" applyProtection="1">
      <alignment horizontal="center" vertical="center"/>
      <protection locked="0"/>
    </xf>
    <xf numFmtId="164" fontId="26" fillId="3" borderId="14" xfId="0" applyNumberFormat="1" applyFont="1" applyFill="1" applyBorder="1" applyAlignment="1" applyProtection="1">
      <alignment horizontal="center" vertical="center" wrapText="1"/>
    </xf>
    <xf numFmtId="164" fontId="26" fillId="3" borderId="15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2" fillId="7" borderId="12" xfId="0" applyFont="1" applyFill="1" applyBorder="1" applyAlignment="1" applyProtection="1">
      <alignment horizontal="left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4" fontId="16" fillId="0" borderId="16" xfId="0" applyNumberFormat="1" applyFont="1" applyBorder="1" applyAlignment="1" applyProtection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" fontId="0" fillId="4" borderId="12" xfId="0" applyNumberForma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 applyProtection="1">
      <alignment horizontal="left" vertical="center"/>
    </xf>
    <xf numFmtId="0" fontId="23" fillId="0" borderId="12" xfId="0" applyFont="1" applyBorder="1" applyAlignment="1" applyProtection="1">
      <alignment horizontal="left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EEEEEE"/>
      <rgbColor rgb="FF660066"/>
      <rgbColor rgb="FFFF8080"/>
      <rgbColor rgb="FF0066CC"/>
      <rgbColor rgb="FFCCCCCC"/>
      <rgbColor rgb="FF000080"/>
      <rgbColor rgb="FFFF00FF"/>
      <rgbColor rgb="FFFFFFB3"/>
      <rgbColor rgb="FF00FFFF"/>
      <rgbColor rgb="FF800080"/>
      <rgbColor rgb="FF800000"/>
      <rgbColor rgb="FF008080"/>
      <rgbColor rgb="FF0000FF"/>
      <rgbColor rgb="FF00CCFF"/>
      <rgbColor rgb="FFE6E6E6"/>
      <rgbColor rgb="FFFFFFC0"/>
      <rgbColor rgb="FFFFFF99"/>
      <rgbColor rgb="FF66FFFF"/>
      <rgbColor rgb="FFFFFFD9"/>
      <rgbColor rgb="FFCC99FF"/>
      <rgbColor rgb="FFDDDDDD"/>
      <rgbColor rgb="FF6666FF"/>
      <rgbColor rgb="FF33CCCC"/>
      <rgbColor rgb="FF99CC00"/>
      <rgbColor rgb="FFFFCC00"/>
      <rgbColor rgb="FFFF9900"/>
      <rgbColor rgb="FFFF950E"/>
      <rgbColor rgb="FF666699"/>
      <rgbColor rgb="FFB2B2B2"/>
      <rgbColor rgb="FF003366"/>
      <rgbColor rgb="FF339966"/>
      <rgbColor rgb="FF1A1A1A"/>
      <rgbColor rgb="FF3A3935"/>
      <rgbColor rgb="FF993300"/>
      <rgbColor rgb="FF993366"/>
      <rgbColor rgb="FF3C3C3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lassdoor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921"/>
  <sheetViews>
    <sheetView tabSelected="1" topLeftCell="A13" zoomScaleNormal="100" workbookViewId="0">
      <selection activeCell="A34" activeCellId="2" sqref="C10:H13 H17:H18 A34:H34"/>
    </sheetView>
  </sheetViews>
  <sheetFormatPr defaultRowHeight="12.75"/>
  <cols>
    <col min="1" max="1" width="5.28515625" style="11" customWidth="1"/>
    <col min="2" max="2" width="8.5703125" style="11" customWidth="1"/>
    <col min="3" max="3" width="26.28515625" style="11" customWidth="1"/>
    <col min="4" max="4" width="12.5703125" style="11" customWidth="1"/>
    <col min="5" max="5" width="9.140625" style="11" customWidth="1"/>
    <col min="6" max="6" width="12.140625" style="11" customWidth="1"/>
    <col min="7" max="7" width="13.140625" style="11" customWidth="1"/>
    <col min="8" max="8" width="11.85546875" style="11" customWidth="1"/>
    <col min="9" max="993" width="14.42578125" style="11" customWidth="1"/>
    <col min="994" max="16384" width="9.140625" style="11"/>
  </cols>
  <sheetData>
    <row r="1" spans="1:8" ht="20.100000000000001" customHeight="1">
      <c r="A1" s="1"/>
      <c r="B1" s="1"/>
      <c r="C1" s="1"/>
      <c r="D1" s="1"/>
      <c r="E1" s="1"/>
      <c r="F1" s="1"/>
      <c r="G1" s="1"/>
      <c r="H1" s="2"/>
    </row>
    <row r="2" spans="1:8" ht="20.100000000000001" customHeight="1">
      <c r="A2" s="81" t="s">
        <v>37</v>
      </c>
      <c r="B2" s="81"/>
      <c r="C2" s="81"/>
      <c r="D2" s="81"/>
      <c r="E2" s="81"/>
      <c r="F2" s="81"/>
      <c r="G2" s="81"/>
      <c r="H2" s="81"/>
    </row>
    <row r="3" spans="1:8" ht="20.100000000000001" customHeight="1">
      <c r="A3" s="79" t="s">
        <v>36</v>
      </c>
      <c r="B3" s="79"/>
      <c r="C3" s="79"/>
      <c r="D3" s="79"/>
      <c r="E3" s="79"/>
      <c r="F3" s="79"/>
      <c r="G3" s="79"/>
      <c r="H3" s="79"/>
    </row>
    <row r="4" spans="1:8" ht="20.100000000000001" customHeight="1">
      <c r="A4" s="3"/>
      <c r="B4" s="3"/>
      <c r="C4" s="3"/>
      <c r="D4" s="3"/>
      <c r="E4" s="3"/>
      <c r="F4" s="3"/>
      <c r="G4" s="3"/>
      <c r="H4" s="4"/>
    </row>
    <row r="5" spans="1:8" ht="20.100000000000001" customHeight="1">
      <c r="A5" s="79" t="s">
        <v>40</v>
      </c>
      <c r="B5" s="79"/>
      <c r="C5" s="79"/>
      <c r="D5" s="79"/>
      <c r="E5" s="79"/>
      <c r="F5" s="79"/>
      <c r="G5" s="79"/>
      <c r="H5" s="79"/>
    </row>
    <row r="6" spans="1:8" ht="20.100000000000001" customHeight="1">
      <c r="A6" s="5"/>
      <c r="B6" s="5"/>
      <c r="C6" s="5"/>
      <c r="D6" s="5"/>
      <c r="E6" s="5"/>
      <c r="F6" s="5"/>
      <c r="G6" s="5"/>
      <c r="H6" s="4"/>
    </row>
    <row r="7" spans="1:8" ht="20.100000000000001" customHeight="1">
      <c r="A7" s="103" t="s">
        <v>62</v>
      </c>
      <c r="B7" s="103"/>
      <c r="C7" s="84" t="s">
        <v>38</v>
      </c>
      <c r="D7" s="84"/>
      <c r="E7" s="84"/>
      <c r="F7" s="84"/>
      <c r="G7" s="84"/>
      <c r="H7" s="84"/>
    </row>
    <row r="8" spans="1:8" ht="20.100000000000001" customHeight="1">
      <c r="A8" s="101" t="s">
        <v>67</v>
      </c>
      <c r="B8" s="101"/>
      <c r="C8" s="84" t="s">
        <v>39</v>
      </c>
      <c r="D8" s="84"/>
      <c r="E8" s="84"/>
      <c r="F8" s="84"/>
      <c r="G8" s="84"/>
      <c r="H8" s="84"/>
    </row>
    <row r="9" spans="1:8" ht="20.100000000000001" customHeight="1">
      <c r="A9" s="80"/>
      <c r="B9" s="80"/>
      <c r="C9" s="80"/>
      <c r="D9" s="80"/>
      <c r="E9" s="80"/>
      <c r="F9" s="80"/>
      <c r="G9" s="80"/>
      <c r="H9" s="2"/>
    </row>
    <row r="10" spans="1:8" ht="20.100000000000001" customHeight="1">
      <c r="A10" s="76" t="s">
        <v>63</v>
      </c>
      <c r="B10" s="76"/>
      <c r="C10" s="77"/>
      <c r="D10" s="77"/>
      <c r="E10" s="77"/>
      <c r="F10" s="77"/>
      <c r="G10" s="77"/>
      <c r="H10" s="77"/>
    </row>
    <row r="11" spans="1:8" ht="20.100000000000001" customHeight="1">
      <c r="A11" s="76" t="s">
        <v>64</v>
      </c>
      <c r="B11" s="76"/>
      <c r="C11" s="77"/>
      <c r="D11" s="77"/>
      <c r="E11" s="77"/>
      <c r="F11" s="77"/>
      <c r="G11" s="77"/>
      <c r="H11" s="77"/>
    </row>
    <row r="12" spans="1:8" ht="20.100000000000001" customHeight="1">
      <c r="A12" s="76" t="s">
        <v>65</v>
      </c>
      <c r="B12" s="76"/>
      <c r="C12" s="77"/>
      <c r="D12" s="77"/>
      <c r="E12" s="77"/>
      <c r="F12" s="77"/>
      <c r="G12" s="77"/>
      <c r="H12" s="77"/>
    </row>
    <row r="13" spans="1:8" ht="30.75" customHeight="1">
      <c r="A13" s="78" t="s">
        <v>66</v>
      </c>
      <c r="B13" s="78"/>
      <c r="C13" s="77"/>
      <c r="D13" s="77"/>
      <c r="E13" s="77"/>
      <c r="F13" s="77"/>
      <c r="G13" s="77"/>
      <c r="H13" s="77"/>
    </row>
    <row r="14" spans="1:8" ht="20.100000000000001" customHeight="1">
      <c r="A14" s="6"/>
      <c r="B14" s="6"/>
      <c r="C14" s="6"/>
      <c r="D14" s="6"/>
      <c r="E14" s="6"/>
      <c r="F14" s="6"/>
      <c r="G14" s="6"/>
      <c r="H14" s="2"/>
    </row>
    <row r="15" spans="1:8" ht="20.100000000000001" customHeight="1">
      <c r="A15" s="85" t="s">
        <v>41</v>
      </c>
      <c r="B15" s="86"/>
      <c r="C15" s="86"/>
      <c r="D15" s="86"/>
      <c r="E15" s="86"/>
      <c r="F15" s="86"/>
      <c r="G15" s="86"/>
      <c r="H15" s="86"/>
    </row>
    <row r="16" spans="1:8" ht="20.100000000000001" customHeight="1">
      <c r="A16" s="102"/>
      <c r="B16" s="102"/>
      <c r="C16" s="102"/>
      <c r="D16" s="102"/>
      <c r="E16" s="102"/>
      <c r="F16" s="102"/>
      <c r="G16" s="102"/>
      <c r="H16" s="4"/>
    </row>
    <row r="17" spans="1:8" ht="20.100000000000001" customHeight="1">
      <c r="A17" s="87" t="s">
        <v>1</v>
      </c>
      <c r="B17" s="87"/>
      <c r="C17" s="87"/>
      <c r="D17" s="87"/>
      <c r="E17" s="87"/>
      <c r="F17" s="87"/>
      <c r="G17" s="87"/>
      <c r="H17" s="51" t="s">
        <v>2</v>
      </c>
    </row>
    <row r="18" spans="1:8" ht="20.100000000000001" customHeight="1">
      <c r="A18" s="87" t="s">
        <v>5</v>
      </c>
      <c r="B18" s="87"/>
      <c r="C18" s="87"/>
      <c r="D18" s="87"/>
      <c r="E18" s="87"/>
      <c r="F18" s="87"/>
      <c r="G18" s="87"/>
      <c r="H18" s="52" t="s">
        <v>42</v>
      </c>
    </row>
    <row r="19" spans="1:8" ht="20.100000000000001" customHeight="1">
      <c r="A19" s="87" t="s">
        <v>7</v>
      </c>
      <c r="B19" s="87"/>
      <c r="C19" s="87"/>
      <c r="D19" s="87"/>
      <c r="E19" s="87"/>
      <c r="F19" s="87"/>
      <c r="G19" s="87"/>
      <c r="H19" s="7">
        <v>12</v>
      </c>
    </row>
    <row r="20" spans="1:8" ht="20.100000000000001" customHeight="1">
      <c r="A20" s="100"/>
      <c r="B20" s="100"/>
      <c r="C20" s="100"/>
      <c r="D20" s="100"/>
      <c r="E20" s="100"/>
      <c r="F20" s="100"/>
      <c r="G20" s="100"/>
      <c r="H20" s="4"/>
    </row>
    <row r="21" spans="1:8" ht="33" customHeight="1">
      <c r="A21" s="8" t="s">
        <v>47</v>
      </c>
      <c r="B21" s="8" t="s">
        <v>48</v>
      </c>
      <c r="C21" s="8" t="s">
        <v>49</v>
      </c>
      <c r="D21" s="8" t="s">
        <v>50</v>
      </c>
      <c r="E21" s="8" t="s">
        <v>61</v>
      </c>
      <c r="F21" s="8" t="s">
        <v>35</v>
      </c>
      <c r="G21" s="8" t="s">
        <v>51</v>
      </c>
      <c r="H21" s="8" t="s">
        <v>52</v>
      </c>
    </row>
    <row r="22" spans="1:8" ht="20.100000000000001" customHeight="1">
      <c r="A22" s="91">
        <v>1</v>
      </c>
      <c r="B22" s="8">
        <v>1</v>
      </c>
      <c r="C22" s="9" t="s">
        <v>53</v>
      </c>
      <c r="D22" s="8" t="s">
        <v>54</v>
      </c>
      <c r="E22" s="8">
        <v>1</v>
      </c>
      <c r="F22" s="10">
        <f>Categoria!F139</f>
        <v>0</v>
      </c>
      <c r="G22" s="10">
        <f>E22*F22</f>
        <v>0</v>
      </c>
      <c r="H22" s="10">
        <f t="shared" ref="H22:H27" si="0">G22*12</f>
        <v>0</v>
      </c>
    </row>
    <row r="23" spans="1:8" ht="20.100000000000001" customHeight="1">
      <c r="A23" s="92"/>
      <c r="B23" s="8">
        <v>2</v>
      </c>
      <c r="C23" s="9" t="s">
        <v>55</v>
      </c>
      <c r="D23" s="8" t="s">
        <v>54</v>
      </c>
      <c r="E23" s="8">
        <v>30</v>
      </c>
      <c r="F23" s="10">
        <f>Categoria!F140</f>
        <v>0</v>
      </c>
      <c r="G23" s="10">
        <f t="shared" ref="G23:G27" si="1">E23*F23</f>
        <v>0</v>
      </c>
      <c r="H23" s="10">
        <f t="shared" si="0"/>
        <v>0</v>
      </c>
    </row>
    <row r="24" spans="1:8" ht="20.100000000000001" customHeight="1">
      <c r="A24" s="92"/>
      <c r="B24" s="8">
        <v>4</v>
      </c>
      <c r="C24" s="9" t="s">
        <v>56</v>
      </c>
      <c r="D24" s="8" t="s">
        <v>54</v>
      </c>
      <c r="E24" s="8">
        <v>4</v>
      </c>
      <c r="F24" s="10">
        <f>Categoria!F141</f>
        <v>0</v>
      </c>
      <c r="G24" s="10">
        <f t="shared" si="1"/>
        <v>0</v>
      </c>
      <c r="H24" s="10">
        <f t="shared" si="0"/>
        <v>0</v>
      </c>
    </row>
    <row r="25" spans="1:8" ht="20.100000000000001" customHeight="1">
      <c r="A25" s="92"/>
      <c r="B25" s="8">
        <v>5</v>
      </c>
      <c r="C25" s="9" t="s">
        <v>57</v>
      </c>
      <c r="D25" s="8" t="s">
        <v>54</v>
      </c>
      <c r="E25" s="8">
        <v>4</v>
      </c>
      <c r="F25" s="10">
        <f>Categoria!F142</f>
        <v>0</v>
      </c>
      <c r="G25" s="10">
        <f t="shared" si="1"/>
        <v>0</v>
      </c>
      <c r="H25" s="10">
        <f t="shared" si="0"/>
        <v>0</v>
      </c>
    </row>
    <row r="26" spans="1:8" ht="20.100000000000001" customHeight="1">
      <c r="A26" s="92"/>
      <c r="B26" s="8">
        <v>6</v>
      </c>
      <c r="C26" s="9" t="s">
        <v>58</v>
      </c>
      <c r="D26" s="8" t="s">
        <v>54</v>
      </c>
      <c r="E26" s="8">
        <v>4</v>
      </c>
      <c r="F26" s="10">
        <f>Categoria!F143</f>
        <v>0</v>
      </c>
      <c r="G26" s="10">
        <f t="shared" si="1"/>
        <v>0</v>
      </c>
      <c r="H26" s="10">
        <f t="shared" si="0"/>
        <v>0</v>
      </c>
    </row>
    <row r="27" spans="1:8" ht="20.100000000000001" customHeight="1">
      <c r="A27" s="93"/>
      <c r="B27" s="8">
        <v>7</v>
      </c>
      <c r="C27" s="9" t="s">
        <v>59</v>
      </c>
      <c r="D27" s="8" t="s">
        <v>54</v>
      </c>
      <c r="E27" s="8">
        <v>5</v>
      </c>
      <c r="F27" s="10">
        <f>Categoria!F144</f>
        <v>0</v>
      </c>
      <c r="G27" s="10">
        <f t="shared" si="1"/>
        <v>0</v>
      </c>
      <c r="H27" s="10">
        <f t="shared" si="0"/>
        <v>0</v>
      </c>
    </row>
    <row r="28" spans="1:8" ht="20.100000000000001" customHeight="1">
      <c r="A28" s="88" t="s">
        <v>60</v>
      </c>
      <c r="B28" s="89"/>
      <c r="C28" s="89"/>
      <c r="D28" s="89"/>
      <c r="E28" s="89"/>
      <c r="F28" s="90"/>
      <c r="G28" s="10">
        <f>SUM(G22:G27)</f>
        <v>0</v>
      </c>
      <c r="H28" s="10">
        <f>SUM(H22:H27)</f>
        <v>0</v>
      </c>
    </row>
    <row r="29" spans="1:8" ht="20.100000000000001" customHeight="1"/>
    <row r="30" spans="1:8" ht="31.5" customHeight="1">
      <c r="A30" s="94" t="s">
        <v>43</v>
      </c>
      <c r="B30" s="95"/>
      <c r="C30" s="95"/>
      <c r="D30" s="95"/>
      <c r="E30" s="95"/>
      <c r="F30" s="95"/>
      <c r="G30" s="95"/>
      <c r="H30" s="95"/>
    </row>
    <row r="31" spans="1:8" ht="20.100000000000001" customHeight="1"/>
    <row r="32" spans="1:8" ht="20.100000000000001" customHeight="1">
      <c r="A32" s="96" t="s">
        <v>44</v>
      </c>
      <c r="B32" s="97"/>
      <c r="C32" s="97"/>
      <c r="D32" s="97"/>
      <c r="E32" s="97"/>
      <c r="F32" s="97"/>
      <c r="G32" s="97"/>
      <c r="H32" s="97"/>
    </row>
    <row r="33" spans="1:8" ht="20.100000000000001" customHeight="1"/>
    <row r="34" spans="1:8" ht="20.100000000000001" customHeight="1">
      <c r="A34" s="98" t="s">
        <v>45</v>
      </c>
      <c r="B34" s="99"/>
      <c r="C34" s="99"/>
      <c r="D34" s="99"/>
      <c r="E34" s="99"/>
      <c r="F34" s="99"/>
      <c r="G34" s="99"/>
      <c r="H34" s="99"/>
    </row>
    <row r="35" spans="1:8" ht="20.100000000000001" customHeight="1"/>
    <row r="36" spans="1:8" ht="20.100000000000001" customHeight="1">
      <c r="A36" s="82" t="s">
        <v>46</v>
      </c>
      <c r="B36" s="83"/>
      <c r="C36" s="83"/>
      <c r="D36" s="83"/>
      <c r="E36" s="83"/>
      <c r="F36" s="83"/>
      <c r="G36" s="83"/>
      <c r="H36" s="83"/>
    </row>
    <row r="37" spans="1:8" ht="20.100000000000001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</sheetData>
  <sheetProtection algorithmName="SHA-512" hashValue="rdgZQdwLWal0xY301ArJhTUtVX/tNqJHtUJCRxz/hmPPQkNgU6NSl3JUPzcDAjW+jK5JRI1SdEXoLyzXXtxTag==" saltValue="qIzxcpcXDosZhloJ+zUmqg==" spinCount="100000" sheet="1" objects="1" scenarios="1"/>
  <mergeCells count="28">
    <mergeCell ref="A36:H36"/>
    <mergeCell ref="C7:H7"/>
    <mergeCell ref="C8:H8"/>
    <mergeCell ref="A15:H15"/>
    <mergeCell ref="A17:G17"/>
    <mergeCell ref="A18:G18"/>
    <mergeCell ref="A19:G19"/>
    <mergeCell ref="A28:F28"/>
    <mergeCell ref="A22:A27"/>
    <mergeCell ref="A30:H30"/>
    <mergeCell ref="A32:H32"/>
    <mergeCell ref="A34:H34"/>
    <mergeCell ref="A20:G20"/>
    <mergeCell ref="A8:B8"/>
    <mergeCell ref="A16:G16"/>
    <mergeCell ref="A7:B7"/>
    <mergeCell ref="A2:H2"/>
    <mergeCell ref="A3:H3"/>
    <mergeCell ref="A10:B10"/>
    <mergeCell ref="C10:H10"/>
    <mergeCell ref="A11:B11"/>
    <mergeCell ref="C11:H11"/>
    <mergeCell ref="A12:B12"/>
    <mergeCell ref="C12:H12"/>
    <mergeCell ref="A13:B13"/>
    <mergeCell ref="C13:H13"/>
    <mergeCell ref="A5:H5"/>
    <mergeCell ref="A9:G9"/>
  </mergeCells>
  <pageMargins left="0.19375000000000001" right="0.179166666666667" top="0.48125000000000001" bottom="0.438194444444444" header="0" footer="0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3" sqref="B3"/>
    </sheetView>
  </sheetViews>
  <sheetFormatPr defaultRowHeight="12.75"/>
  <cols>
    <col min="1" max="1" width="24.140625" customWidth="1"/>
    <col min="2" max="2" width="29" customWidth="1"/>
    <col min="3" max="3" width="36" customWidth="1"/>
    <col min="4" max="9" width="15.7109375" customWidth="1"/>
  </cols>
  <sheetData>
    <row r="1" spans="1:8" ht="30" customHeight="1">
      <c r="A1" s="15" t="s">
        <v>211</v>
      </c>
      <c r="B1" s="15" t="s">
        <v>203</v>
      </c>
      <c r="C1" s="17" t="s">
        <v>196</v>
      </c>
      <c r="D1" s="16"/>
      <c r="E1" s="16"/>
      <c r="F1" s="16"/>
      <c r="G1" s="16"/>
      <c r="H1" s="16"/>
    </row>
    <row r="2" spans="1:8" ht="30" customHeight="1">
      <c r="A2" s="19" t="s">
        <v>212</v>
      </c>
      <c r="B2" s="18">
        <v>6.4999999999999997E-3</v>
      </c>
      <c r="C2" s="18">
        <v>0.03</v>
      </c>
    </row>
    <row r="3" spans="1:8" ht="30" customHeight="1">
      <c r="A3" s="19" t="s">
        <v>213</v>
      </c>
      <c r="B3" s="18">
        <v>1.6500000000000001E-2</v>
      </c>
      <c r="C3" s="18">
        <v>7.5999999999999998E-2</v>
      </c>
    </row>
    <row r="4" spans="1:8" ht="30" customHeight="1"/>
    <row r="5" spans="1:8" ht="30" customHeight="1"/>
    <row r="6" spans="1:8" ht="30" customHeight="1"/>
    <row r="7" spans="1:8" ht="30" customHeight="1"/>
    <row r="8" spans="1:8" ht="30" customHeight="1"/>
    <row r="9" spans="1:8" ht="30" customHeight="1"/>
    <row r="10" spans="1:8" ht="30" customHeight="1"/>
    <row r="11" spans="1:8" ht="30" customHeight="1"/>
    <row r="12" spans="1:8" ht="30" customHeight="1"/>
    <row r="13" spans="1:8" ht="30" customHeight="1"/>
    <row r="14" spans="1:8" ht="30" customHeight="1"/>
    <row r="15" spans="1:8" ht="30" customHeight="1"/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 algorithmName="SHA-512" hashValue="+ajNY1SKEa/n60Rln9Y1EFeg5h2TCZxoOoP4Z2zoHR36KqTEMbI4SHEGOFVgRdu1DthBWBi6JKHVyjpsGm2YKw==" saltValue="/fmdqFQLODA/KRGBG4aUp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L926"/>
  <sheetViews>
    <sheetView topLeftCell="A141" zoomScale="115" zoomScaleNormal="115" workbookViewId="0">
      <selection activeCell="S31" sqref="S31:T31"/>
    </sheetView>
  </sheetViews>
  <sheetFormatPr defaultRowHeight="12.75"/>
  <cols>
    <col min="1" max="1" width="3.5703125" style="11" customWidth="1"/>
    <col min="2" max="7" width="7.28515625" style="11" customWidth="1"/>
    <col min="8" max="9" width="6.85546875" style="11" customWidth="1"/>
    <col min="10" max="10" width="8.85546875" style="11" customWidth="1"/>
    <col min="11" max="11" width="6.7109375" style="11" customWidth="1"/>
    <col min="12" max="12" width="7.5703125" style="11" customWidth="1"/>
    <col min="13" max="13" width="5.42578125" style="11" customWidth="1"/>
    <col min="14" max="14" width="9.7109375" style="11" customWidth="1"/>
    <col min="15" max="15" width="5" style="11" customWidth="1"/>
    <col min="16" max="16" width="9.7109375" style="11" customWidth="1"/>
    <col min="17" max="17" width="5.140625" style="11" customWidth="1"/>
    <col min="18" max="18" width="9.7109375" style="11" customWidth="1"/>
    <col min="19" max="19" width="5.28515625" style="11" customWidth="1"/>
    <col min="20" max="20" width="9.7109375" style="11" customWidth="1"/>
    <col min="21" max="23" width="9.140625" style="11" customWidth="1"/>
    <col min="24" max="24" width="11.140625" style="11" customWidth="1"/>
    <col min="25" max="25" width="14.85546875" style="11" customWidth="1"/>
    <col min="26" max="28" width="9.140625" style="11" customWidth="1"/>
    <col min="29" max="29" width="10.7109375" style="11" bestFit="1" customWidth="1"/>
    <col min="30" max="32" width="9.140625" style="11" customWidth="1"/>
    <col min="33" max="33" width="10.7109375" style="11" bestFit="1" customWidth="1"/>
    <col min="34" max="38" width="9.140625" style="11" customWidth="1"/>
    <col min="39" max="1031" width="14.42578125" style="11" customWidth="1"/>
    <col min="1032" max="16384" width="9.140625" style="11"/>
  </cols>
  <sheetData>
    <row r="1" spans="1:38" ht="15.75" customHeight="1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8.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>
      <c r="A3" s="220" t="s">
        <v>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8.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5" customHeight="1">
      <c r="A5" s="219" t="s">
        <v>204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5" customHeight="1">
      <c r="A6" s="213" t="s">
        <v>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27.95" customHeight="1">
      <c r="A7" s="213" t="s">
        <v>220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8.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5" customHeight="1">
      <c r="A9" s="221" t="s">
        <v>68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5" customHeight="1">
      <c r="A10" s="224" t="s">
        <v>69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5" customHeight="1">
      <c r="A11" s="57" t="s">
        <v>0</v>
      </c>
      <c r="B11" s="225" t="s">
        <v>221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107" t="s">
        <v>229</v>
      </c>
      <c r="P11" s="108"/>
      <c r="Q11" s="108"/>
      <c r="R11" s="108"/>
      <c r="S11" s="108"/>
      <c r="T11" s="108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15" customHeight="1">
      <c r="A12" s="57" t="s">
        <v>3</v>
      </c>
      <c r="B12" s="225" t="s">
        <v>70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108" t="s">
        <v>225</v>
      </c>
      <c r="P12" s="108"/>
      <c r="Q12" s="108"/>
      <c r="R12" s="108"/>
      <c r="S12" s="108"/>
      <c r="T12" s="108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15" customHeight="1">
      <c r="A13" s="215" t="s">
        <v>141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143" t="s">
        <v>158</v>
      </c>
      <c r="P13" s="143"/>
      <c r="Q13" s="133" t="s">
        <v>159</v>
      </c>
      <c r="R13" s="134"/>
      <c r="S13" s="133" t="s">
        <v>81</v>
      </c>
      <c r="T13" s="13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5" customHeight="1">
      <c r="A14" s="57" t="s">
        <v>4</v>
      </c>
      <c r="B14" s="217" t="s">
        <v>72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135">
        <v>2020</v>
      </c>
      <c r="P14" s="136"/>
      <c r="Q14" s="135">
        <v>2020</v>
      </c>
      <c r="R14" s="136"/>
      <c r="S14" s="135">
        <v>2020</v>
      </c>
      <c r="T14" s="136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5" customHeight="1">
      <c r="A15" s="57" t="s">
        <v>6</v>
      </c>
      <c r="B15" s="217" t="s">
        <v>71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135">
        <v>1</v>
      </c>
      <c r="P15" s="136"/>
      <c r="Q15" s="135">
        <v>1</v>
      </c>
      <c r="R15" s="136"/>
      <c r="S15" s="135">
        <v>1</v>
      </c>
      <c r="T15" s="136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8.1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7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21.95" customHeight="1">
      <c r="A17" s="122" t="s">
        <v>73</v>
      </c>
      <c r="B17" s="122"/>
      <c r="C17" s="122"/>
      <c r="D17" s="122"/>
      <c r="E17" s="122"/>
      <c r="F17" s="142" t="s">
        <v>74</v>
      </c>
      <c r="G17" s="142"/>
      <c r="H17" s="142"/>
      <c r="I17" s="142"/>
      <c r="J17" s="142"/>
      <c r="K17" s="63"/>
      <c r="L17" s="145" t="s">
        <v>216</v>
      </c>
      <c r="M17" s="146"/>
      <c r="N17" s="146"/>
      <c r="O17" s="147"/>
      <c r="P17" s="144" t="s">
        <v>78</v>
      </c>
      <c r="Q17" s="144"/>
      <c r="R17" s="144"/>
      <c r="S17" s="144"/>
      <c r="T17" s="14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5" customHeight="1">
      <c r="A18" s="130" t="s">
        <v>231</v>
      </c>
      <c r="B18" s="130"/>
      <c r="C18" s="130"/>
      <c r="D18" s="130"/>
      <c r="E18" s="130"/>
      <c r="F18" s="144">
        <v>44</v>
      </c>
      <c r="G18" s="144"/>
      <c r="H18" s="144"/>
      <c r="I18" s="144"/>
      <c r="J18" s="144"/>
      <c r="K18" s="60"/>
      <c r="L18" s="145">
        <v>1</v>
      </c>
      <c r="M18" s="146"/>
      <c r="N18" s="146"/>
      <c r="O18" s="147"/>
      <c r="P18" s="144" t="s">
        <v>79</v>
      </c>
      <c r="Q18" s="144"/>
      <c r="R18" s="144"/>
      <c r="S18" s="144"/>
      <c r="T18" s="14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5" customHeight="1">
      <c r="A19" s="130" t="s">
        <v>232</v>
      </c>
      <c r="B19" s="130"/>
      <c r="C19" s="130"/>
      <c r="D19" s="130"/>
      <c r="E19" s="130"/>
      <c r="F19" s="144">
        <v>44</v>
      </c>
      <c r="G19" s="144"/>
      <c r="H19" s="144"/>
      <c r="I19" s="144"/>
      <c r="J19" s="144"/>
      <c r="K19" s="60"/>
      <c r="L19" s="145">
        <v>12</v>
      </c>
      <c r="M19" s="146"/>
      <c r="N19" s="146"/>
      <c r="O19" s="147"/>
      <c r="P19" s="144" t="s">
        <v>79</v>
      </c>
      <c r="Q19" s="144"/>
      <c r="R19" s="144"/>
      <c r="S19" s="144"/>
      <c r="T19" s="14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5" customHeight="1">
      <c r="A20" s="121" t="s">
        <v>233</v>
      </c>
      <c r="B20" s="121"/>
      <c r="C20" s="121"/>
      <c r="D20" s="121"/>
      <c r="E20" s="121"/>
      <c r="F20" s="158">
        <v>44</v>
      </c>
      <c r="G20" s="158"/>
      <c r="H20" s="158"/>
      <c r="I20" s="158"/>
      <c r="J20" s="158"/>
      <c r="K20" s="61"/>
      <c r="L20" s="148">
        <v>4</v>
      </c>
      <c r="M20" s="149"/>
      <c r="N20" s="149"/>
      <c r="O20" s="150"/>
      <c r="P20" s="158" t="s">
        <v>80</v>
      </c>
      <c r="Q20" s="158"/>
      <c r="R20" s="158"/>
      <c r="S20" s="158"/>
      <c r="T20" s="158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5" customHeight="1">
      <c r="A21" s="130" t="s">
        <v>234</v>
      </c>
      <c r="B21" s="130"/>
      <c r="C21" s="130"/>
      <c r="D21" s="130"/>
      <c r="E21" s="130"/>
      <c r="F21" s="144">
        <v>44</v>
      </c>
      <c r="G21" s="144"/>
      <c r="H21" s="144"/>
      <c r="I21" s="144"/>
      <c r="J21" s="144"/>
      <c r="K21" s="60"/>
      <c r="L21" s="145">
        <v>4</v>
      </c>
      <c r="M21" s="146"/>
      <c r="N21" s="146"/>
      <c r="O21" s="147"/>
      <c r="P21" s="144" t="s">
        <v>79</v>
      </c>
      <c r="Q21" s="144"/>
      <c r="R21" s="144"/>
      <c r="S21" s="144"/>
      <c r="T21" s="14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5" customHeight="1">
      <c r="A22" s="130" t="s">
        <v>235</v>
      </c>
      <c r="B22" s="130"/>
      <c r="C22" s="130"/>
      <c r="D22" s="130"/>
      <c r="E22" s="130"/>
      <c r="F22" s="144">
        <v>44</v>
      </c>
      <c r="G22" s="144"/>
      <c r="H22" s="144"/>
      <c r="I22" s="144"/>
      <c r="J22" s="144"/>
      <c r="K22" s="60"/>
      <c r="L22" s="145">
        <v>4</v>
      </c>
      <c r="M22" s="146"/>
      <c r="N22" s="146"/>
      <c r="O22" s="147"/>
      <c r="P22" s="155" t="s">
        <v>230</v>
      </c>
      <c r="Q22" s="144"/>
      <c r="R22" s="144"/>
      <c r="S22" s="144"/>
      <c r="T22" s="14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5" customHeight="1">
      <c r="A23" s="130" t="s">
        <v>236</v>
      </c>
      <c r="B23" s="130"/>
      <c r="C23" s="130"/>
      <c r="D23" s="130"/>
      <c r="E23" s="130"/>
      <c r="F23" s="144">
        <v>44</v>
      </c>
      <c r="G23" s="144"/>
      <c r="H23" s="144"/>
      <c r="I23" s="144"/>
      <c r="J23" s="144"/>
      <c r="K23" s="60"/>
      <c r="L23" s="145">
        <v>5</v>
      </c>
      <c r="M23" s="146"/>
      <c r="N23" s="146"/>
      <c r="O23" s="147"/>
      <c r="P23" s="144" t="s">
        <v>81</v>
      </c>
      <c r="Q23" s="144"/>
      <c r="R23" s="144"/>
      <c r="S23" s="144"/>
      <c r="T23" s="14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21.9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21.95" customHeight="1">
      <c r="A25" s="157" t="s">
        <v>75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21.95" customHeight="1">
      <c r="A26" s="157" t="s">
        <v>76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21.9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7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21.95" customHeight="1">
      <c r="A28" s="156" t="s">
        <v>10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21.95" customHeight="1">
      <c r="A29" s="58">
        <v>1</v>
      </c>
      <c r="B29" s="197" t="s">
        <v>154</v>
      </c>
      <c r="C29" s="198"/>
      <c r="D29" s="198"/>
      <c r="E29" s="198"/>
      <c r="F29" s="198"/>
      <c r="G29" s="198"/>
      <c r="H29" s="199"/>
      <c r="I29" s="151" t="s">
        <v>77</v>
      </c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152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21.95" customHeight="1">
      <c r="A30" s="58">
        <v>2</v>
      </c>
      <c r="B30" s="200" t="s">
        <v>152</v>
      </c>
      <c r="C30" s="201"/>
      <c r="D30" s="201"/>
      <c r="E30" s="201"/>
      <c r="F30" s="201"/>
      <c r="G30" s="201"/>
      <c r="H30" s="202"/>
      <c r="I30" s="151" t="s">
        <v>161</v>
      </c>
      <c r="J30" s="152"/>
      <c r="K30" s="151" t="s">
        <v>162</v>
      </c>
      <c r="L30" s="152"/>
      <c r="M30" s="151" t="s">
        <v>163</v>
      </c>
      <c r="N30" s="152"/>
      <c r="O30" s="153" t="s">
        <v>164</v>
      </c>
      <c r="P30" s="154"/>
      <c r="Q30" s="151" t="s">
        <v>164</v>
      </c>
      <c r="R30" s="152"/>
      <c r="S30" s="151" t="s">
        <v>165</v>
      </c>
      <c r="T30" s="152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21.95" customHeight="1">
      <c r="A31" s="58">
        <v>3</v>
      </c>
      <c r="B31" s="200" t="s">
        <v>11</v>
      </c>
      <c r="C31" s="201"/>
      <c r="D31" s="201"/>
      <c r="E31" s="201"/>
      <c r="F31" s="201"/>
      <c r="G31" s="201"/>
      <c r="H31" s="202"/>
      <c r="I31" s="140"/>
      <c r="J31" s="141"/>
      <c r="K31" s="140"/>
      <c r="L31" s="141"/>
      <c r="M31" s="140"/>
      <c r="N31" s="141"/>
      <c r="O31" s="137"/>
      <c r="P31" s="138"/>
      <c r="Q31" s="140"/>
      <c r="R31" s="141"/>
      <c r="S31" s="140"/>
      <c r="T31" s="14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21.95" customHeight="1">
      <c r="A32" s="58">
        <v>4</v>
      </c>
      <c r="B32" s="203" t="s">
        <v>155</v>
      </c>
      <c r="C32" s="204"/>
      <c r="D32" s="204"/>
      <c r="E32" s="204"/>
      <c r="F32" s="204"/>
      <c r="G32" s="204"/>
      <c r="H32" s="205"/>
      <c r="I32" s="208" t="s">
        <v>53</v>
      </c>
      <c r="J32" s="209"/>
      <c r="K32" s="208" t="s">
        <v>55</v>
      </c>
      <c r="L32" s="209"/>
      <c r="M32" s="208" t="s">
        <v>56</v>
      </c>
      <c r="N32" s="209"/>
      <c r="O32" s="208" t="s">
        <v>57</v>
      </c>
      <c r="P32" s="209"/>
      <c r="Q32" s="139" t="s">
        <v>86</v>
      </c>
      <c r="R32" s="139"/>
      <c r="S32" s="139" t="s">
        <v>87</v>
      </c>
      <c r="T32" s="13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21.95" customHeight="1">
      <c r="A33" s="58">
        <v>5</v>
      </c>
      <c r="B33" s="203" t="s">
        <v>156</v>
      </c>
      <c r="C33" s="204"/>
      <c r="D33" s="204"/>
      <c r="E33" s="204"/>
      <c r="F33" s="204"/>
      <c r="G33" s="204"/>
      <c r="H33" s="205"/>
      <c r="I33" s="206"/>
      <c r="J33" s="207"/>
      <c r="K33" s="206"/>
      <c r="L33" s="207"/>
      <c r="M33" s="206"/>
      <c r="N33" s="207"/>
      <c r="O33" s="206"/>
      <c r="P33" s="207"/>
      <c r="Q33" s="206"/>
      <c r="R33" s="207"/>
      <c r="S33" s="206"/>
      <c r="T33" s="20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>
      <c r="A34" s="132" t="s">
        <v>206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8.1" customHeight="1">
      <c r="A35" s="28"/>
      <c r="B35" s="29"/>
      <c r="C35" s="29"/>
      <c r="D35" s="29"/>
      <c r="E35" s="29"/>
      <c r="F35" s="29"/>
      <c r="G35" s="2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21.95" customHeight="1">
      <c r="A36" s="120" t="s">
        <v>82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38" ht="21.95" customHeight="1">
      <c r="A37" s="122" t="s">
        <v>83</v>
      </c>
      <c r="B37" s="122"/>
      <c r="C37" s="130" t="s">
        <v>12</v>
      </c>
      <c r="D37" s="130"/>
      <c r="E37" s="130"/>
      <c r="F37" s="130"/>
      <c r="G37" s="130"/>
      <c r="H37" s="130"/>
      <c r="I37" s="211" t="s">
        <v>14</v>
      </c>
      <c r="J37" s="212"/>
      <c r="K37" s="211" t="s">
        <v>14</v>
      </c>
      <c r="L37" s="212"/>
      <c r="M37" s="111" t="s">
        <v>14</v>
      </c>
      <c r="N37" s="111"/>
      <c r="O37" s="111" t="s">
        <v>14</v>
      </c>
      <c r="P37" s="111"/>
      <c r="Q37" s="111" t="s">
        <v>14</v>
      </c>
      <c r="R37" s="111"/>
      <c r="S37" s="111" t="s">
        <v>14</v>
      </c>
      <c r="T37" s="111"/>
    </row>
    <row r="38" spans="1:38" ht="21.95" customHeight="1">
      <c r="A38" s="122" t="s">
        <v>0</v>
      </c>
      <c r="B38" s="122"/>
      <c r="C38" s="130" t="s">
        <v>84</v>
      </c>
      <c r="D38" s="130"/>
      <c r="E38" s="130"/>
      <c r="F38" s="130"/>
      <c r="G38" s="130"/>
      <c r="H38" s="130"/>
      <c r="I38" s="112">
        <f>I31</f>
        <v>0</v>
      </c>
      <c r="J38" s="113"/>
      <c r="K38" s="112">
        <f>K31</f>
        <v>0</v>
      </c>
      <c r="L38" s="113"/>
      <c r="M38" s="114">
        <f>M31</f>
        <v>0</v>
      </c>
      <c r="N38" s="115"/>
      <c r="O38" s="114">
        <f t="shared" ref="O38" si="0">O31</f>
        <v>0</v>
      </c>
      <c r="P38" s="115"/>
      <c r="Q38" s="114">
        <f t="shared" ref="Q38" si="1">Q31</f>
        <v>0</v>
      </c>
      <c r="R38" s="115"/>
      <c r="S38" s="114">
        <f t="shared" ref="S38" si="2">S31</f>
        <v>0</v>
      </c>
      <c r="T38" s="115"/>
    </row>
    <row r="39" spans="1:38" ht="21.95" customHeight="1">
      <c r="A39" s="122" t="s">
        <v>3</v>
      </c>
      <c r="B39" s="122"/>
      <c r="C39" s="131" t="s">
        <v>85</v>
      </c>
      <c r="D39" s="131"/>
      <c r="E39" s="131"/>
      <c r="F39" s="131"/>
      <c r="G39" s="131"/>
      <c r="H39" s="131"/>
      <c r="I39" s="123">
        <v>0</v>
      </c>
      <c r="J39" s="124"/>
      <c r="K39" s="118">
        <v>0</v>
      </c>
      <c r="L39" s="119"/>
      <c r="M39" s="118">
        <v>0</v>
      </c>
      <c r="N39" s="119"/>
      <c r="O39" s="118">
        <v>0</v>
      </c>
      <c r="P39" s="119"/>
      <c r="Q39" s="118">
        <v>0</v>
      </c>
      <c r="R39" s="119"/>
      <c r="S39" s="118">
        <v>0</v>
      </c>
      <c r="T39" s="119"/>
    </row>
    <row r="40" spans="1:38" ht="21.95" customHeight="1">
      <c r="A40" s="120" t="s">
        <v>17</v>
      </c>
      <c r="B40" s="120"/>
      <c r="C40" s="120"/>
      <c r="D40" s="120"/>
      <c r="E40" s="120"/>
      <c r="F40" s="120"/>
      <c r="G40" s="120"/>
      <c r="H40" s="120"/>
      <c r="I40" s="114">
        <f t="shared" ref="I40" si="3">SUM(I38:J39)</f>
        <v>0</v>
      </c>
      <c r="J40" s="115"/>
      <c r="K40" s="114">
        <f t="shared" ref="K40" si="4">SUM(K38:L39)</f>
        <v>0</v>
      </c>
      <c r="L40" s="115"/>
      <c r="M40" s="114">
        <f>SUM(M38:N39)</f>
        <v>0</v>
      </c>
      <c r="N40" s="115"/>
      <c r="O40" s="114">
        <f t="shared" ref="O40" si="5">SUM(O38:P39)</f>
        <v>0</v>
      </c>
      <c r="P40" s="115"/>
      <c r="Q40" s="114">
        <f t="shared" ref="Q40" si="6">SUM(Q38:R39)</f>
        <v>0</v>
      </c>
      <c r="R40" s="115"/>
      <c r="S40" s="114">
        <f t="shared" ref="S40" si="7">SUM(S38:T39)</f>
        <v>0</v>
      </c>
      <c r="T40" s="115"/>
    </row>
    <row r="41" spans="1:38">
      <c r="A41" s="132" t="s">
        <v>207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1:38" ht="7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38" ht="21.95" customHeight="1">
      <c r="A43" s="120" t="s">
        <v>88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38" ht="21.95" customHeight="1">
      <c r="A44" s="120" t="s">
        <v>18</v>
      </c>
      <c r="B44" s="120"/>
      <c r="C44" s="129" t="s">
        <v>89</v>
      </c>
      <c r="D44" s="129"/>
      <c r="E44" s="129"/>
      <c r="F44" s="129"/>
      <c r="G44" s="129"/>
      <c r="H44" s="30" t="s">
        <v>13</v>
      </c>
      <c r="I44" s="127" t="s">
        <v>14</v>
      </c>
      <c r="J44" s="128"/>
      <c r="K44" s="127" t="s">
        <v>14</v>
      </c>
      <c r="L44" s="128"/>
      <c r="M44" s="111" t="s">
        <v>14</v>
      </c>
      <c r="N44" s="111"/>
      <c r="O44" s="111" t="s">
        <v>14</v>
      </c>
      <c r="P44" s="111"/>
      <c r="Q44" s="111" t="s">
        <v>14</v>
      </c>
      <c r="R44" s="111"/>
      <c r="S44" s="111" t="s">
        <v>14</v>
      </c>
      <c r="T44" s="111"/>
    </row>
    <row r="45" spans="1:38" ht="21.95" customHeight="1">
      <c r="A45" s="122" t="s">
        <v>0</v>
      </c>
      <c r="B45" s="122"/>
      <c r="C45" s="130" t="s">
        <v>90</v>
      </c>
      <c r="D45" s="130"/>
      <c r="E45" s="130"/>
      <c r="F45" s="130"/>
      <c r="G45" s="130"/>
      <c r="H45" s="21">
        <v>0</v>
      </c>
      <c r="I45" s="112">
        <f>$H$45*I40</f>
        <v>0</v>
      </c>
      <c r="J45" s="113"/>
      <c r="K45" s="112">
        <f>$H$45*K40</f>
        <v>0</v>
      </c>
      <c r="L45" s="113"/>
      <c r="M45" s="112">
        <f t="shared" ref="M45:S45" si="8">$H$45*M40</f>
        <v>0</v>
      </c>
      <c r="N45" s="113"/>
      <c r="O45" s="112">
        <f t="shared" si="8"/>
        <v>0</v>
      </c>
      <c r="P45" s="113"/>
      <c r="Q45" s="112">
        <f t="shared" si="8"/>
        <v>0</v>
      </c>
      <c r="R45" s="113"/>
      <c r="S45" s="112">
        <f t="shared" si="8"/>
        <v>0</v>
      </c>
      <c r="T45" s="113"/>
    </row>
    <row r="46" spans="1:38" ht="21.95" customHeight="1">
      <c r="A46" s="122" t="s">
        <v>3</v>
      </c>
      <c r="B46" s="122"/>
      <c r="C46" s="130" t="s">
        <v>91</v>
      </c>
      <c r="D46" s="130"/>
      <c r="E46" s="130"/>
      <c r="F46" s="130"/>
      <c r="G46" s="130"/>
      <c r="H46" s="21">
        <v>0</v>
      </c>
      <c r="I46" s="112">
        <f>$H$46*I40</f>
        <v>0</v>
      </c>
      <c r="J46" s="113"/>
      <c r="K46" s="112">
        <f>$H$46*K40</f>
        <v>0</v>
      </c>
      <c r="L46" s="113"/>
      <c r="M46" s="112">
        <f t="shared" ref="M46:S46" si="9">$H$46*M40</f>
        <v>0</v>
      </c>
      <c r="N46" s="113"/>
      <c r="O46" s="112">
        <f t="shared" si="9"/>
        <v>0</v>
      </c>
      <c r="P46" s="113"/>
      <c r="Q46" s="112">
        <f t="shared" si="9"/>
        <v>0</v>
      </c>
      <c r="R46" s="113"/>
      <c r="S46" s="112">
        <f t="shared" si="9"/>
        <v>0</v>
      </c>
      <c r="T46" s="113"/>
    </row>
    <row r="47" spans="1:38" ht="21.95" customHeight="1">
      <c r="A47" s="120" t="s">
        <v>92</v>
      </c>
      <c r="B47" s="120"/>
      <c r="C47" s="120"/>
      <c r="D47" s="120"/>
      <c r="E47" s="120"/>
      <c r="F47" s="120"/>
      <c r="G47" s="120"/>
      <c r="H47" s="31">
        <f>SUM(H45:H46)</f>
        <v>0</v>
      </c>
      <c r="I47" s="114">
        <f t="shared" ref="I47:K47" si="10">SUM(I45:I46)</f>
        <v>0</v>
      </c>
      <c r="J47" s="115"/>
      <c r="K47" s="114">
        <f t="shared" si="10"/>
        <v>0</v>
      </c>
      <c r="L47" s="115"/>
      <c r="M47" s="114">
        <f t="shared" ref="M47:S47" si="11">SUM(M45:M46)</f>
        <v>0</v>
      </c>
      <c r="N47" s="115"/>
      <c r="O47" s="114">
        <f t="shared" si="11"/>
        <v>0</v>
      </c>
      <c r="P47" s="115"/>
      <c r="Q47" s="114">
        <f t="shared" si="11"/>
        <v>0</v>
      </c>
      <c r="R47" s="115"/>
      <c r="S47" s="114">
        <f t="shared" si="11"/>
        <v>0</v>
      </c>
      <c r="T47" s="115"/>
    </row>
    <row r="48" spans="1:38" ht="26.25" customHeight="1">
      <c r="A48" s="210" t="s">
        <v>208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</row>
    <row r="49" spans="1:33" ht="33" customHeight="1">
      <c r="A49" s="194" t="s">
        <v>209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</row>
    <row r="50" spans="1:33" ht="9.75" customHeight="1"/>
    <row r="51" spans="1:33" ht="21.95" customHeight="1">
      <c r="A51" s="120" t="s">
        <v>20</v>
      </c>
      <c r="B51" s="120"/>
      <c r="C51" s="120" t="s">
        <v>29</v>
      </c>
      <c r="D51" s="120"/>
      <c r="E51" s="120"/>
      <c r="F51" s="120"/>
      <c r="G51" s="120"/>
      <c r="H51" s="54" t="s">
        <v>19</v>
      </c>
      <c r="I51" s="195" t="s">
        <v>14</v>
      </c>
      <c r="J51" s="196"/>
      <c r="K51" s="127" t="s">
        <v>14</v>
      </c>
      <c r="L51" s="128"/>
      <c r="M51" s="111" t="s">
        <v>14</v>
      </c>
      <c r="N51" s="111"/>
      <c r="O51" s="111" t="s">
        <v>14</v>
      </c>
      <c r="P51" s="111"/>
      <c r="Q51" s="111" t="s">
        <v>14</v>
      </c>
      <c r="R51" s="111"/>
      <c r="S51" s="111" t="s">
        <v>14</v>
      </c>
      <c r="T51" s="111"/>
      <c r="X51" s="32"/>
    </row>
    <row r="52" spans="1:33" ht="21.95" customHeight="1">
      <c r="A52" s="122" t="s">
        <v>0</v>
      </c>
      <c r="B52" s="122"/>
      <c r="C52" s="130" t="s">
        <v>21</v>
      </c>
      <c r="D52" s="130"/>
      <c r="E52" s="130"/>
      <c r="F52" s="130"/>
      <c r="G52" s="130"/>
      <c r="H52" s="33">
        <v>0.2</v>
      </c>
      <c r="I52" s="112">
        <f>$H$52*(I40+I47)</f>
        <v>0</v>
      </c>
      <c r="J52" s="113"/>
      <c r="K52" s="112">
        <f>$H$52*(K40+K47)</f>
        <v>0</v>
      </c>
      <c r="L52" s="113"/>
      <c r="M52" s="112">
        <f t="shared" ref="M52:Q52" si="12">$H$52*(M40+M47)</f>
        <v>0</v>
      </c>
      <c r="N52" s="113"/>
      <c r="O52" s="112">
        <f t="shared" si="12"/>
        <v>0</v>
      </c>
      <c r="P52" s="113"/>
      <c r="Q52" s="112">
        <f t="shared" si="12"/>
        <v>0</v>
      </c>
      <c r="R52" s="113"/>
      <c r="S52" s="112">
        <f>$H$52*(S40+S47)</f>
        <v>0</v>
      </c>
      <c r="T52" s="113"/>
      <c r="X52" s="32"/>
    </row>
    <row r="53" spans="1:33" ht="21.95" customHeight="1">
      <c r="A53" s="122" t="s">
        <v>3</v>
      </c>
      <c r="B53" s="122"/>
      <c r="C53" s="130" t="s">
        <v>22</v>
      </c>
      <c r="D53" s="130"/>
      <c r="E53" s="130"/>
      <c r="F53" s="130"/>
      <c r="G53" s="130"/>
      <c r="H53" s="34">
        <v>2.5000000000000001E-2</v>
      </c>
      <c r="I53" s="112">
        <f>$H$53*(I40+I47)</f>
        <v>0</v>
      </c>
      <c r="J53" s="113"/>
      <c r="K53" s="112">
        <f>$H$53*(K40+K47)</f>
        <v>0</v>
      </c>
      <c r="L53" s="113"/>
      <c r="M53" s="112">
        <f t="shared" ref="M53:S53" si="13">$H$53*(M40+M47)</f>
        <v>0</v>
      </c>
      <c r="N53" s="113"/>
      <c r="O53" s="112">
        <f t="shared" si="13"/>
        <v>0</v>
      </c>
      <c r="P53" s="113"/>
      <c r="Q53" s="112">
        <f t="shared" si="13"/>
        <v>0</v>
      </c>
      <c r="R53" s="113"/>
      <c r="S53" s="112">
        <f t="shared" si="13"/>
        <v>0</v>
      </c>
      <c r="T53" s="113"/>
    </row>
    <row r="54" spans="1:33" ht="21.95" customHeight="1">
      <c r="A54" s="122" t="s">
        <v>4</v>
      </c>
      <c r="B54" s="122"/>
      <c r="C54" s="130" t="s">
        <v>93</v>
      </c>
      <c r="D54" s="130"/>
      <c r="E54" s="130"/>
      <c r="F54" s="130"/>
      <c r="G54" s="130"/>
      <c r="H54" s="21">
        <v>0</v>
      </c>
      <c r="I54" s="112">
        <f>$H$54*(I40+I47)</f>
        <v>0</v>
      </c>
      <c r="J54" s="113"/>
      <c r="K54" s="112">
        <f>$H$54*(K40+K47)</f>
        <v>0</v>
      </c>
      <c r="L54" s="113"/>
      <c r="M54" s="112">
        <f t="shared" ref="M54:S54" si="14">$H$54*(M40+M47)</f>
        <v>0</v>
      </c>
      <c r="N54" s="113"/>
      <c r="O54" s="112">
        <f t="shared" si="14"/>
        <v>0</v>
      </c>
      <c r="P54" s="113"/>
      <c r="Q54" s="112">
        <f t="shared" si="14"/>
        <v>0</v>
      </c>
      <c r="R54" s="113"/>
      <c r="S54" s="112">
        <f t="shared" si="14"/>
        <v>0</v>
      </c>
      <c r="T54" s="113"/>
    </row>
    <row r="55" spans="1:33" ht="21.95" customHeight="1">
      <c r="A55" s="122" t="s">
        <v>6</v>
      </c>
      <c r="B55" s="122"/>
      <c r="C55" s="130" t="s">
        <v>94</v>
      </c>
      <c r="D55" s="130"/>
      <c r="E55" s="130"/>
      <c r="F55" s="130"/>
      <c r="G55" s="130"/>
      <c r="H55" s="34">
        <v>1.4999999999999999E-2</v>
      </c>
      <c r="I55" s="112">
        <f>$H$55*(I40+I47)</f>
        <v>0</v>
      </c>
      <c r="J55" s="113"/>
      <c r="K55" s="112">
        <f>$H$55*(K40+K47)</f>
        <v>0</v>
      </c>
      <c r="L55" s="113"/>
      <c r="M55" s="112">
        <f t="shared" ref="M55:S55" si="15">$H$55*(M40+M47)</f>
        <v>0</v>
      </c>
      <c r="N55" s="113"/>
      <c r="O55" s="112">
        <f t="shared" si="15"/>
        <v>0</v>
      </c>
      <c r="P55" s="113"/>
      <c r="Q55" s="112">
        <f t="shared" si="15"/>
        <v>0</v>
      </c>
      <c r="R55" s="113"/>
      <c r="S55" s="112">
        <f t="shared" si="15"/>
        <v>0</v>
      </c>
      <c r="T55" s="113"/>
    </row>
    <row r="56" spans="1:33" ht="21.95" customHeight="1">
      <c r="A56" s="122" t="s">
        <v>15</v>
      </c>
      <c r="B56" s="122"/>
      <c r="C56" s="130" t="s">
        <v>95</v>
      </c>
      <c r="D56" s="130"/>
      <c r="E56" s="130"/>
      <c r="F56" s="130"/>
      <c r="G56" s="130"/>
      <c r="H56" s="34">
        <v>0.01</v>
      </c>
      <c r="I56" s="112">
        <f>$H$56*(I40+I47)</f>
        <v>0</v>
      </c>
      <c r="J56" s="113"/>
      <c r="K56" s="112">
        <f>$H$56*(K40+K47)</f>
        <v>0</v>
      </c>
      <c r="L56" s="113"/>
      <c r="M56" s="112">
        <f t="shared" ref="M56:S56" si="16">$H$56*(M40+M47)</f>
        <v>0</v>
      </c>
      <c r="N56" s="113"/>
      <c r="O56" s="112">
        <f t="shared" si="16"/>
        <v>0</v>
      </c>
      <c r="P56" s="113"/>
      <c r="Q56" s="112">
        <f t="shared" si="16"/>
        <v>0</v>
      </c>
      <c r="R56" s="113"/>
      <c r="S56" s="112">
        <f t="shared" si="16"/>
        <v>0</v>
      </c>
      <c r="T56" s="113"/>
    </row>
    <row r="57" spans="1:33" ht="21.95" customHeight="1">
      <c r="A57" s="122" t="s">
        <v>16</v>
      </c>
      <c r="B57" s="122"/>
      <c r="C57" s="130" t="s">
        <v>23</v>
      </c>
      <c r="D57" s="130"/>
      <c r="E57" s="130"/>
      <c r="F57" s="130"/>
      <c r="G57" s="130"/>
      <c r="H57" s="34">
        <v>6.0000000000000001E-3</v>
      </c>
      <c r="I57" s="112">
        <f>$H$57*(I40+I47)</f>
        <v>0</v>
      </c>
      <c r="J57" s="113"/>
      <c r="K57" s="112">
        <f>$H$57*(K40+K47)</f>
        <v>0</v>
      </c>
      <c r="L57" s="113"/>
      <c r="M57" s="112">
        <f t="shared" ref="M57:S57" si="17">$H$57*(M40+M47)</f>
        <v>0</v>
      </c>
      <c r="N57" s="113"/>
      <c r="O57" s="112">
        <f t="shared" si="17"/>
        <v>0</v>
      </c>
      <c r="P57" s="113"/>
      <c r="Q57" s="112">
        <f t="shared" si="17"/>
        <v>0</v>
      </c>
      <c r="R57" s="113"/>
      <c r="S57" s="112">
        <f t="shared" si="17"/>
        <v>0</v>
      </c>
      <c r="T57" s="113"/>
      <c r="AA57" s="35"/>
    </row>
    <row r="58" spans="1:33" ht="21.95" customHeight="1">
      <c r="A58" s="122" t="s">
        <v>24</v>
      </c>
      <c r="B58" s="122"/>
      <c r="C58" s="130" t="s">
        <v>25</v>
      </c>
      <c r="D58" s="130"/>
      <c r="E58" s="130"/>
      <c r="F58" s="130"/>
      <c r="G58" s="130"/>
      <c r="H58" s="34">
        <v>2E-3</v>
      </c>
      <c r="I58" s="112">
        <f>$H$58*(I40+I47)</f>
        <v>0</v>
      </c>
      <c r="J58" s="113"/>
      <c r="K58" s="112">
        <f>$H$58*(K40+K47)</f>
        <v>0</v>
      </c>
      <c r="L58" s="113"/>
      <c r="M58" s="112">
        <f t="shared" ref="M58:S58" si="18">$H$58*(M40+M47)</f>
        <v>0</v>
      </c>
      <c r="N58" s="113"/>
      <c r="O58" s="112">
        <f t="shared" si="18"/>
        <v>0</v>
      </c>
      <c r="P58" s="113"/>
      <c r="Q58" s="112">
        <f t="shared" si="18"/>
        <v>0</v>
      </c>
      <c r="R58" s="113"/>
      <c r="S58" s="112">
        <f t="shared" si="18"/>
        <v>0</v>
      </c>
      <c r="T58" s="113"/>
      <c r="AA58" s="35"/>
    </row>
    <row r="59" spans="1:33" ht="21.95" customHeight="1">
      <c r="A59" s="122" t="s">
        <v>26</v>
      </c>
      <c r="B59" s="122"/>
      <c r="C59" s="130" t="s">
        <v>27</v>
      </c>
      <c r="D59" s="130"/>
      <c r="E59" s="130"/>
      <c r="F59" s="130"/>
      <c r="G59" s="130"/>
      <c r="H59" s="33">
        <v>0.08</v>
      </c>
      <c r="I59" s="112">
        <f>$H$59*(I40+I47)</f>
        <v>0</v>
      </c>
      <c r="J59" s="113"/>
      <c r="K59" s="112">
        <f>$H$59*(K40+K47)</f>
        <v>0</v>
      </c>
      <c r="L59" s="113"/>
      <c r="M59" s="112">
        <f t="shared" ref="M59:S59" si="19">$H$59*(M40+M47)</f>
        <v>0</v>
      </c>
      <c r="N59" s="113"/>
      <c r="O59" s="112">
        <f t="shared" si="19"/>
        <v>0</v>
      </c>
      <c r="P59" s="113"/>
      <c r="Q59" s="112">
        <f t="shared" si="19"/>
        <v>0</v>
      </c>
      <c r="R59" s="113"/>
      <c r="S59" s="112">
        <f t="shared" si="19"/>
        <v>0</v>
      </c>
      <c r="T59" s="113"/>
    </row>
    <row r="60" spans="1:33" ht="21.95" customHeight="1">
      <c r="A60" s="120" t="s">
        <v>92</v>
      </c>
      <c r="B60" s="120"/>
      <c r="C60" s="120"/>
      <c r="D60" s="120"/>
      <c r="E60" s="120"/>
      <c r="F60" s="120"/>
      <c r="G60" s="120"/>
      <c r="H60" s="31">
        <f>SUM(H52:H59)</f>
        <v>0.33800000000000002</v>
      </c>
      <c r="I60" s="114">
        <f t="shared" ref="I60" si="20">SUM(I52:J59)</f>
        <v>0</v>
      </c>
      <c r="J60" s="115"/>
      <c r="K60" s="114">
        <f t="shared" ref="K60" si="21">SUM(K52:L59)</f>
        <v>0</v>
      </c>
      <c r="L60" s="115"/>
      <c r="M60" s="114">
        <f>SUM(M52:N59)</f>
        <v>0</v>
      </c>
      <c r="N60" s="115"/>
      <c r="O60" s="114">
        <f t="shared" ref="O60" si="22">SUM(O52:P59)</f>
        <v>0</v>
      </c>
      <c r="P60" s="115"/>
      <c r="Q60" s="114">
        <f t="shared" ref="Q60" si="23">SUM(Q52:R59)</f>
        <v>0</v>
      </c>
      <c r="R60" s="115"/>
      <c r="S60" s="114">
        <f t="shared" ref="S60" si="24">SUM(S52:T59)</f>
        <v>0</v>
      </c>
      <c r="T60" s="115"/>
    </row>
    <row r="61" spans="1:33" ht="34.5" customHeight="1">
      <c r="A61" s="116" t="s">
        <v>210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7"/>
    </row>
    <row r="62" spans="1:33" ht="21.95" customHeight="1"/>
    <row r="63" spans="1:33" ht="21.95" customHeight="1">
      <c r="A63" s="120" t="s">
        <v>30</v>
      </c>
      <c r="B63" s="120"/>
      <c r="C63" s="127" t="s">
        <v>28</v>
      </c>
      <c r="D63" s="159"/>
      <c r="E63" s="159"/>
      <c r="F63" s="159"/>
      <c r="G63" s="159"/>
      <c r="H63" s="128"/>
      <c r="I63" s="127" t="s">
        <v>14</v>
      </c>
      <c r="J63" s="128"/>
      <c r="K63" s="127" t="s">
        <v>14</v>
      </c>
      <c r="L63" s="128"/>
      <c r="M63" s="111" t="s">
        <v>14</v>
      </c>
      <c r="N63" s="111"/>
      <c r="O63" s="111" t="s">
        <v>14</v>
      </c>
      <c r="P63" s="111"/>
      <c r="Q63" s="111" t="s">
        <v>14</v>
      </c>
      <c r="R63" s="111"/>
      <c r="S63" s="111" t="s">
        <v>14</v>
      </c>
      <c r="T63" s="111"/>
      <c r="W63" s="36"/>
      <c r="X63" s="37"/>
      <c r="Y63" s="38"/>
      <c r="AA63" s="36"/>
      <c r="AB63" s="37"/>
      <c r="AC63" s="38"/>
      <c r="AE63" s="36"/>
      <c r="AF63" s="37"/>
      <c r="AG63" s="38"/>
    </row>
    <row r="64" spans="1:33" ht="21.95" customHeight="1">
      <c r="A64" s="122" t="s">
        <v>0</v>
      </c>
      <c r="B64" s="122"/>
      <c r="C64" s="130" t="s">
        <v>96</v>
      </c>
      <c r="D64" s="130"/>
      <c r="E64" s="130"/>
      <c r="F64" s="130"/>
      <c r="G64" s="130"/>
      <c r="H64" s="22">
        <v>0</v>
      </c>
      <c r="I64" s="112">
        <f>IF(($H$64*2*22)-(I31*0.06)&lt;0,0,(($H$64*2*22)-(I31*0.06)))</f>
        <v>0</v>
      </c>
      <c r="J64" s="113"/>
      <c r="K64" s="112">
        <f>IF(($H$64*2*22)-(K31*0.06)&lt;0,0,(($H$64*2*22)-(K31*0.06)))</f>
        <v>0</v>
      </c>
      <c r="L64" s="113"/>
      <c r="M64" s="112">
        <f t="shared" ref="M64:Q64" si="25">IF(($H$64*2*22)-(M31*0.06)&lt;0,0,(($H$64*2*22)-(M31*0.06)))</f>
        <v>0</v>
      </c>
      <c r="N64" s="113"/>
      <c r="O64" s="112">
        <f t="shared" si="25"/>
        <v>0</v>
      </c>
      <c r="P64" s="113"/>
      <c r="Q64" s="112">
        <f t="shared" si="25"/>
        <v>0</v>
      </c>
      <c r="R64" s="113"/>
      <c r="S64" s="125">
        <f>IF(($H$64*2*22)-(S31*0.06)&lt;0,0,(($H$64*2*22)-(S31*0.06)))</f>
        <v>0</v>
      </c>
      <c r="T64" s="126"/>
      <c r="W64" s="39"/>
      <c r="X64" s="37"/>
      <c r="Y64" s="40"/>
      <c r="AA64" s="39"/>
      <c r="AB64" s="37"/>
      <c r="AC64" s="40"/>
      <c r="AE64" s="39"/>
      <c r="AF64" s="37"/>
      <c r="AG64" s="40"/>
    </row>
    <row r="65" spans="1:33" ht="21.95" customHeight="1">
      <c r="A65" s="122" t="s">
        <v>3</v>
      </c>
      <c r="B65" s="122"/>
      <c r="C65" s="165" t="s">
        <v>228</v>
      </c>
      <c r="D65" s="166"/>
      <c r="E65" s="166"/>
      <c r="F65" s="166"/>
      <c r="G65" s="166"/>
      <c r="H65" s="167"/>
      <c r="I65" s="22">
        <v>0</v>
      </c>
      <c r="J65" s="73">
        <f>(I65*22)</f>
        <v>0</v>
      </c>
      <c r="K65" s="22">
        <v>0</v>
      </c>
      <c r="L65" s="73">
        <f>(K65*22)</f>
        <v>0</v>
      </c>
      <c r="M65" s="22">
        <v>0</v>
      </c>
      <c r="N65" s="73">
        <f>(M65*22)</f>
        <v>0</v>
      </c>
      <c r="O65" s="22">
        <v>0</v>
      </c>
      <c r="P65" s="73">
        <f>(O65*22)</f>
        <v>0</v>
      </c>
      <c r="Q65" s="22">
        <v>0</v>
      </c>
      <c r="R65" s="73">
        <f>(Q65*22)</f>
        <v>0</v>
      </c>
      <c r="S65" s="22">
        <v>0</v>
      </c>
      <c r="T65" s="73">
        <f>(S65*22)</f>
        <v>0</v>
      </c>
      <c r="W65" s="39"/>
      <c r="X65" s="37"/>
      <c r="Y65" s="40"/>
      <c r="AA65" s="39"/>
      <c r="AB65" s="37"/>
      <c r="AC65" s="40"/>
      <c r="AE65" s="39"/>
      <c r="AF65" s="37"/>
      <c r="AG65" s="40"/>
    </row>
    <row r="66" spans="1:33" ht="21.95" customHeight="1">
      <c r="A66" s="122" t="s">
        <v>4</v>
      </c>
      <c r="B66" s="122"/>
      <c r="C66" s="165" t="s">
        <v>227</v>
      </c>
      <c r="D66" s="166"/>
      <c r="E66" s="166"/>
      <c r="F66" s="166"/>
      <c r="G66" s="166"/>
      <c r="H66" s="167"/>
      <c r="I66" s="123">
        <v>0</v>
      </c>
      <c r="J66" s="124"/>
      <c r="K66" s="123">
        <v>0</v>
      </c>
      <c r="L66" s="124"/>
      <c r="M66" s="123">
        <v>0</v>
      </c>
      <c r="N66" s="124"/>
      <c r="O66" s="123">
        <v>0</v>
      </c>
      <c r="P66" s="124"/>
      <c r="Q66" s="123">
        <v>0</v>
      </c>
      <c r="R66" s="124"/>
      <c r="S66" s="123">
        <v>0</v>
      </c>
      <c r="T66" s="124"/>
      <c r="W66" s="36"/>
      <c r="X66" s="37"/>
      <c r="Y66" s="41"/>
      <c r="AA66" s="36"/>
      <c r="AB66" s="37"/>
      <c r="AC66" s="41"/>
      <c r="AE66" s="36"/>
      <c r="AF66" s="37"/>
      <c r="AG66" s="41"/>
    </row>
    <row r="67" spans="1:33" ht="21.95" customHeight="1">
      <c r="A67" s="122" t="s">
        <v>6</v>
      </c>
      <c r="B67" s="122"/>
      <c r="C67" s="165" t="s">
        <v>226</v>
      </c>
      <c r="D67" s="166"/>
      <c r="E67" s="166"/>
      <c r="F67" s="166"/>
      <c r="G67" s="166"/>
      <c r="H67" s="167"/>
      <c r="I67" s="123">
        <v>0</v>
      </c>
      <c r="J67" s="124"/>
      <c r="K67" s="123">
        <v>0</v>
      </c>
      <c r="L67" s="124"/>
      <c r="M67" s="123">
        <v>0</v>
      </c>
      <c r="N67" s="124"/>
      <c r="O67" s="123">
        <v>0</v>
      </c>
      <c r="P67" s="124"/>
      <c r="Q67" s="123">
        <v>0</v>
      </c>
      <c r="R67" s="124"/>
      <c r="S67" s="123">
        <v>0</v>
      </c>
      <c r="T67" s="124"/>
      <c r="W67" s="42"/>
      <c r="X67" s="37"/>
      <c r="Y67" s="37"/>
      <c r="AA67" s="42"/>
      <c r="AB67" s="37"/>
      <c r="AC67" s="37"/>
      <c r="AE67" s="42"/>
      <c r="AF67" s="37"/>
      <c r="AG67" s="37"/>
    </row>
    <row r="68" spans="1:33" ht="21.95" customHeight="1">
      <c r="A68" s="122" t="s">
        <v>15</v>
      </c>
      <c r="B68" s="122"/>
      <c r="C68" s="165" t="s">
        <v>97</v>
      </c>
      <c r="D68" s="166"/>
      <c r="E68" s="166"/>
      <c r="F68" s="166"/>
      <c r="G68" s="166"/>
      <c r="H68" s="167"/>
      <c r="I68" s="123">
        <v>0</v>
      </c>
      <c r="J68" s="124"/>
      <c r="K68" s="123">
        <v>0</v>
      </c>
      <c r="L68" s="124"/>
      <c r="M68" s="123">
        <v>0</v>
      </c>
      <c r="N68" s="124"/>
      <c r="O68" s="123">
        <v>0</v>
      </c>
      <c r="P68" s="124"/>
      <c r="Q68" s="123">
        <v>0</v>
      </c>
      <c r="R68" s="124"/>
      <c r="S68" s="123">
        <v>0</v>
      </c>
      <c r="T68" s="124"/>
      <c r="U68" s="11">
        <v>0</v>
      </c>
      <c r="W68" s="39"/>
      <c r="AA68" s="39"/>
      <c r="AE68" s="39"/>
    </row>
    <row r="69" spans="1:33" ht="21.95" customHeight="1">
      <c r="A69" s="122" t="s">
        <v>16</v>
      </c>
      <c r="B69" s="122"/>
      <c r="C69" s="168" t="s">
        <v>85</v>
      </c>
      <c r="D69" s="169"/>
      <c r="E69" s="169"/>
      <c r="F69" s="169"/>
      <c r="G69" s="169"/>
      <c r="H69" s="170"/>
      <c r="I69" s="123">
        <v>0</v>
      </c>
      <c r="J69" s="124"/>
      <c r="K69" s="123">
        <v>0</v>
      </c>
      <c r="L69" s="124"/>
      <c r="M69" s="123">
        <v>0</v>
      </c>
      <c r="N69" s="124"/>
      <c r="O69" s="123">
        <v>0</v>
      </c>
      <c r="P69" s="124"/>
      <c r="Q69" s="123">
        <v>0</v>
      </c>
      <c r="R69" s="124"/>
      <c r="S69" s="123">
        <v>0</v>
      </c>
      <c r="T69" s="124"/>
      <c r="W69" s="37"/>
      <c r="X69" s="40"/>
      <c r="Y69" s="53"/>
      <c r="AA69" s="37"/>
      <c r="AB69" s="40"/>
      <c r="AC69" s="53"/>
      <c r="AE69" s="37"/>
      <c r="AF69" s="40"/>
      <c r="AG69" s="53"/>
    </row>
    <row r="70" spans="1:33" ht="21.95" customHeight="1">
      <c r="A70" s="145" t="s">
        <v>98</v>
      </c>
      <c r="B70" s="146"/>
      <c r="C70" s="146"/>
      <c r="D70" s="146"/>
      <c r="E70" s="146"/>
      <c r="F70" s="146"/>
      <c r="G70" s="146"/>
      <c r="H70" s="147"/>
      <c r="I70" s="114">
        <f>SUM(I64,J65,I66,I67,I68,I69)</f>
        <v>0</v>
      </c>
      <c r="J70" s="115"/>
      <c r="K70" s="114">
        <f t="shared" ref="K70" si="26">SUM(K64,L65,K66,K67,K68,K69)</f>
        <v>0</v>
      </c>
      <c r="L70" s="115"/>
      <c r="M70" s="114">
        <f t="shared" ref="M70" si="27">SUM(M64,N65,M66,M67,M68,M69)</f>
        <v>0</v>
      </c>
      <c r="N70" s="115"/>
      <c r="O70" s="114">
        <f t="shared" ref="O70" si="28">SUM(O64,P65,O66,O67,O68,O69)</f>
        <v>0</v>
      </c>
      <c r="P70" s="115"/>
      <c r="Q70" s="114">
        <f t="shared" ref="Q70" si="29">SUM(Q64,R65,Q66,Q67,Q68,Q69)</f>
        <v>0</v>
      </c>
      <c r="R70" s="115"/>
      <c r="S70" s="114">
        <f t="shared" ref="S70" si="30">SUM(S64,T65,S66,S67,S68,S69)</f>
        <v>0</v>
      </c>
      <c r="T70" s="115"/>
    </row>
    <row r="71" spans="1:33" ht="14.25" customHeight="1">
      <c r="A71" s="116" t="s">
        <v>219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7"/>
    </row>
    <row r="72" spans="1:33" ht="14.25" customHeight="1">
      <c r="A72" s="116" t="s">
        <v>218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7"/>
    </row>
    <row r="73" spans="1:33" ht="21.95" customHeight="1"/>
    <row r="74" spans="1:33" ht="21.95" customHeight="1">
      <c r="A74" s="120" t="s">
        <v>99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</row>
    <row r="75" spans="1:33" ht="21.95" customHeight="1">
      <c r="A75" s="122" t="s">
        <v>18</v>
      </c>
      <c r="B75" s="122"/>
      <c r="C75" s="165" t="str">
        <f>C44</f>
        <v>13º (décimo terceiro) Salário, Férias e Adicional de Férias</v>
      </c>
      <c r="D75" s="166"/>
      <c r="E75" s="166"/>
      <c r="F75" s="166"/>
      <c r="G75" s="166"/>
      <c r="H75" s="167"/>
      <c r="I75" s="112">
        <f>I47</f>
        <v>0</v>
      </c>
      <c r="J75" s="113"/>
      <c r="K75" s="112">
        <f>K47</f>
        <v>0</v>
      </c>
      <c r="L75" s="113"/>
      <c r="M75" s="112">
        <f>M47</f>
        <v>0</v>
      </c>
      <c r="N75" s="113"/>
      <c r="O75" s="112">
        <f>O47</f>
        <v>0</v>
      </c>
      <c r="P75" s="113"/>
      <c r="Q75" s="112">
        <f>Q47</f>
        <v>0</v>
      </c>
      <c r="R75" s="113"/>
      <c r="S75" s="112">
        <f>S47</f>
        <v>0</v>
      </c>
      <c r="T75" s="113"/>
    </row>
    <row r="76" spans="1:33" ht="21.95" customHeight="1">
      <c r="A76" s="122" t="s">
        <v>20</v>
      </c>
      <c r="B76" s="122"/>
      <c r="C76" s="165" t="str">
        <f>C51</f>
        <v>Encargos Previdenciários e FGTS</v>
      </c>
      <c r="D76" s="166"/>
      <c r="E76" s="166"/>
      <c r="F76" s="166"/>
      <c r="G76" s="166"/>
      <c r="H76" s="167"/>
      <c r="I76" s="112">
        <f>I60</f>
        <v>0</v>
      </c>
      <c r="J76" s="113"/>
      <c r="K76" s="112">
        <f>K60</f>
        <v>0</v>
      </c>
      <c r="L76" s="113"/>
      <c r="M76" s="112">
        <f>M60</f>
        <v>0</v>
      </c>
      <c r="N76" s="113"/>
      <c r="O76" s="112">
        <f>O60</f>
        <v>0</v>
      </c>
      <c r="P76" s="113"/>
      <c r="Q76" s="112">
        <f>Q60</f>
        <v>0</v>
      </c>
      <c r="R76" s="113"/>
      <c r="S76" s="112">
        <f>S60</f>
        <v>0</v>
      </c>
      <c r="T76" s="113"/>
    </row>
    <row r="77" spans="1:33" ht="21.95" customHeight="1">
      <c r="A77" s="122" t="s">
        <v>30</v>
      </c>
      <c r="B77" s="122"/>
      <c r="C77" s="165" t="str">
        <f>C63</f>
        <v>Benefícios Mensais e Diários</v>
      </c>
      <c r="D77" s="166"/>
      <c r="E77" s="166"/>
      <c r="F77" s="166"/>
      <c r="G77" s="166"/>
      <c r="H77" s="167"/>
      <c r="I77" s="112">
        <f>I70</f>
        <v>0</v>
      </c>
      <c r="J77" s="113"/>
      <c r="K77" s="112">
        <f>K70</f>
        <v>0</v>
      </c>
      <c r="L77" s="113"/>
      <c r="M77" s="112">
        <f>M70</f>
        <v>0</v>
      </c>
      <c r="N77" s="113"/>
      <c r="O77" s="112">
        <f>O70</f>
        <v>0</v>
      </c>
      <c r="P77" s="113"/>
      <c r="Q77" s="112">
        <f>Q70</f>
        <v>0</v>
      </c>
      <c r="R77" s="113"/>
      <c r="S77" s="112">
        <f>S70</f>
        <v>0</v>
      </c>
      <c r="T77" s="113"/>
    </row>
    <row r="78" spans="1:33" ht="21.95" customHeight="1">
      <c r="A78" s="145" t="s">
        <v>92</v>
      </c>
      <c r="B78" s="146"/>
      <c r="C78" s="146"/>
      <c r="D78" s="146"/>
      <c r="E78" s="146"/>
      <c r="F78" s="146"/>
      <c r="G78" s="146"/>
      <c r="H78" s="147"/>
      <c r="I78" s="114">
        <f t="shared" ref="I78" si="31">SUM(I75:J77)</f>
        <v>0</v>
      </c>
      <c r="J78" s="115"/>
      <c r="K78" s="114">
        <f t="shared" ref="K78" si="32">SUM(K75:L77)</f>
        <v>0</v>
      </c>
      <c r="L78" s="115"/>
      <c r="M78" s="114">
        <f>SUM(M75:N77)</f>
        <v>0</v>
      </c>
      <c r="N78" s="115"/>
      <c r="O78" s="114">
        <f t="shared" ref="O78" si="33">SUM(O75:P77)</f>
        <v>0</v>
      </c>
      <c r="P78" s="115"/>
      <c r="Q78" s="114">
        <f t="shared" ref="Q78" si="34">SUM(Q75:R77)</f>
        <v>0</v>
      </c>
      <c r="R78" s="115"/>
      <c r="S78" s="114">
        <f t="shared" ref="S78" si="35">SUM(S75:T77)</f>
        <v>0</v>
      </c>
      <c r="T78" s="115"/>
    </row>
    <row r="79" spans="1:33" ht="21.9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33" ht="21.95" customHeight="1">
      <c r="A80" s="120" t="s">
        <v>100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</row>
    <row r="81" spans="1:24" ht="21.95" customHeight="1">
      <c r="A81" s="120" t="s">
        <v>101</v>
      </c>
      <c r="B81" s="120"/>
      <c r="C81" s="120" t="s">
        <v>31</v>
      </c>
      <c r="D81" s="120"/>
      <c r="E81" s="120"/>
      <c r="F81" s="120"/>
      <c r="G81" s="120"/>
      <c r="H81" s="54" t="s">
        <v>19</v>
      </c>
      <c r="I81" s="127" t="s">
        <v>14</v>
      </c>
      <c r="J81" s="128"/>
      <c r="K81" s="127" t="s">
        <v>14</v>
      </c>
      <c r="L81" s="128"/>
      <c r="M81" s="111" t="s">
        <v>14</v>
      </c>
      <c r="N81" s="111"/>
      <c r="O81" s="111" t="s">
        <v>14</v>
      </c>
      <c r="P81" s="111"/>
      <c r="Q81" s="111" t="s">
        <v>14</v>
      </c>
      <c r="R81" s="111"/>
      <c r="S81" s="111" t="s">
        <v>14</v>
      </c>
      <c r="T81" s="111"/>
    </row>
    <row r="82" spans="1:24" ht="21.95" customHeight="1">
      <c r="A82" s="122" t="s">
        <v>0</v>
      </c>
      <c r="B82" s="122"/>
      <c r="C82" s="130" t="s">
        <v>32</v>
      </c>
      <c r="D82" s="130"/>
      <c r="E82" s="130"/>
      <c r="F82" s="130"/>
      <c r="G82" s="130"/>
      <c r="H82" s="21">
        <v>0</v>
      </c>
      <c r="I82" s="112">
        <f>$H$82*I40</f>
        <v>0</v>
      </c>
      <c r="J82" s="113"/>
      <c r="K82" s="112">
        <f>$H$82*K40</f>
        <v>0</v>
      </c>
      <c r="L82" s="113"/>
      <c r="M82" s="112">
        <f>$H$82*M40</f>
        <v>0</v>
      </c>
      <c r="N82" s="113"/>
      <c r="O82" s="112">
        <f>$H$82*O40</f>
        <v>0</v>
      </c>
      <c r="P82" s="113"/>
      <c r="Q82" s="112">
        <f>$H$82*Q40</f>
        <v>0</v>
      </c>
      <c r="R82" s="113"/>
      <c r="S82" s="112">
        <f>$H$82*S40</f>
        <v>0</v>
      </c>
      <c r="T82" s="113"/>
    </row>
    <row r="83" spans="1:24" ht="38.25" customHeight="1">
      <c r="A83" s="122" t="s">
        <v>3</v>
      </c>
      <c r="B83" s="122"/>
      <c r="C83" s="130" t="s">
        <v>102</v>
      </c>
      <c r="D83" s="130"/>
      <c r="E83" s="130"/>
      <c r="F83" s="130"/>
      <c r="G83" s="130"/>
      <c r="H83" s="21">
        <v>0</v>
      </c>
      <c r="I83" s="112">
        <f>$H$83*I40</f>
        <v>0</v>
      </c>
      <c r="J83" s="113"/>
      <c r="K83" s="112">
        <f>$H$83*K40</f>
        <v>0</v>
      </c>
      <c r="L83" s="113"/>
      <c r="M83" s="112">
        <f>$H$83*M40</f>
        <v>0</v>
      </c>
      <c r="N83" s="113"/>
      <c r="O83" s="112">
        <f>$H$83*O40</f>
        <v>0</v>
      </c>
      <c r="P83" s="113"/>
      <c r="Q83" s="112">
        <f>$H$83*Q40</f>
        <v>0</v>
      </c>
      <c r="R83" s="113"/>
      <c r="S83" s="112">
        <f>$H$83*S40</f>
        <v>0</v>
      </c>
      <c r="T83" s="113"/>
    </row>
    <row r="84" spans="1:24" ht="21.95" customHeight="1">
      <c r="A84" s="122" t="s">
        <v>4</v>
      </c>
      <c r="B84" s="122"/>
      <c r="C84" s="130" t="s">
        <v>103</v>
      </c>
      <c r="D84" s="130"/>
      <c r="E84" s="130"/>
      <c r="F84" s="130"/>
      <c r="G84" s="130"/>
      <c r="H84" s="21">
        <v>0</v>
      </c>
      <c r="I84" s="112">
        <f>$H$84*I40</f>
        <v>0</v>
      </c>
      <c r="J84" s="113"/>
      <c r="K84" s="112">
        <f>$H$84*K40</f>
        <v>0</v>
      </c>
      <c r="L84" s="113"/>
      <c r="M84" s="112">
        <f>$H$84*M40</f>
        <v>0</v>
      </c>
      <c r="N84" s="113"/>
      <c r="O84" s="112">
        <f>$H$84*O40</f>
        <v>0</v>
      </c>
      <c r="P84" s="113"/>
      <c r="Q84" s="112">
        <f>$H$84*Q40</f>
        <v>0</v>
      </c>
      <c r="R84" s="113"/>
      <c r="S84" s="112">
        <f>$H$84*S40</f>
        <v>0</v>
      </c>
      <c r="T84" s="113"/>
    </row>
    <row r="85" spans="1:24" ht="21.95" customHeight="1">
      <c r="A85" s="122" t="s">
        <v>6</v>
      </c>
      <c r="B85" s="122"/>
      <c r="C85" s="130" t="s">
        <v>104</v>
      </c>
      <c r="D85" s="130"/>
      <c r="E85" s="130"/>
      <c r="F85" s="130"/>
      <c r="G85" s="130"/>
      <c r="H85" s="21">
        <v>0</v>
      </c>
      <c r="I85" s="112">
        <f>$H$85*I40</f>
        <v>0</v>
      </c>
      <c r="J85" s="113"/>
      <c r="K85" s="112">
        <f>$H$85*K40</f>
        <v>0</v>
      </c>
      <c r="L85" s="113"/>
      <c r="M85" s="112">
        <f>$H$85*M40</f>
        <v>0</v>
      </c>
      <c r="N85" s="113"/>
      <c r="O85" s="112">
        <f>$H$85*O40</f>
        <v>0</v>
      </c>
      <c r="P85" s="113"/>
      <c r="Q85" s="112">
        <f>$H$85*Q40</f>
        <v>0</v>
      </c>
      <c r="R85" s="113"/>
      <c r="S85" s="112">
        <f>$H$85*S40</f>
        <v>0</v>
      </c>
      <c r="T85" s="113"/>
    </row>
    <row r="86" spans="1:24" ht="30" customHeight="1">
      <c r="A86" s="122" t="s">
        <v>15</v>
      </c>
      <c r="B86" s="122"/>
      <c r="C86" s="130" t="s">
        <v>105</v>
      </c>
      <c r="D86" s="130"/>
      <c r="E86" s="130"/>
      <c r="F86" s="130"/>
      <c r="G86" s="130"/>
      <c r="H86" s="21">
        <v>0</v>
      </c>
      <c r="I86" s="112">
        <f>$H$86*I40</f>
        <v>0</v>
      </c>
      <c r="J86" s="113"/>
      <c r="K86" s="112">
        <f>$H$86*K40</f>
        <v>0</v>
      </c>
      <c r="L86" s="113"/>
      <c r="M86" s="112">
        <f>$H$86*M40</f>
        <v>0</v>
      </c>
      <c r="N86" s="113"/>
      <c r="O86" s="112">
        <f>$H$86*O40</f>
        <v>0</v>
      </c>
      <c r="P86" s="113"/>
      <c r="Q86" s="112">
        <f>$H$86*Q40</f>
        <v>0</v>
      </c>
      <c r="R86" s="113"/>
      <c r="S86" s="112">
        <f>$H$86*S40</f>
        <v>0</v>
      </c>
      <c r="T86" s="113"/>
    </row>
    <row r="87" spans="1:24" ht="21.95" customHeight="1">
      <c r="A87" s="122" t="s">
        <v>16</v>
      </c>
      <c r="B87" s="122"/>
      <c r="C87" s="130" t="s">
        <v>106</v>
      </c>
      <c r="D87" s="130"/>
      <c r="E87" s="130"/>
      <c r="F87" s="130"/>
      <c r="G87" s="130"/>
      <c r="H87" s="21">
        <v>0</v>
      </c>
      <c r="I87" s="112">
        <f>$H$87*I40</f>
        <v>0</v>
      </c>
      <c r="J87" s="113"/>
      <c r="K87" s="112">
        <f>$H$87*K40</f>
        <v>0</v>
      </c>
      <c r="L87" s="113"/>
      <c r="M87" s="112">
        <f>$H$87*M40</f>
        <v>0</v>
      </c>
      <c r="N87" s="113"/>
      <c r="O87" s="112">
        <f>$H$87*O40</f>
        <v>0</v>
      </c>
      <c r="P87" s="113"/>
      <c r="Q87" s="112">
        <f>$H$87*Q40</f>
        <v>0</v>
      </c>
      <c r="R87" s="113"/>
      <c r="S87" s="112">
        <f>$H$87*S40</f>
        <v>0</v>
      </c>
      <c r="T87" s="113"/>
    </row>
    <row r="88" spans="1:24" ht="21.95" customHeight="1">
      <c r="A88" s="122" t="s">
        <v>92</v>
      </c>
      <c r="B88" s="122"/>
      <c r="C88" s="122"/>
      <c r="D88" s="122"/>
      <c r="E88" s="122"/>
      <c r="F88" s="122"/>
      <c r="G88" s="122"/>
      <c r="H88" s="31">
        <f>SUM(H82:H87)</f>
        <v>0</v>
      </c>
      <c r="I88" s="114">
        <f t="shared" ref="I88:K88" si="36">SUM(I82:I87)</f>
        <v>0</v>
      </c>
      <c r="J88" s="115"/>
      <c r="K88" s="114">
        <f t="shared" si="36"/>
        <v>0</v>
      </c>
      <c r="L88" s="115"/>
      <c r="M88" s="114">
        <f t="shared" ref="M88:S88" si="37">SUM(M82:M87)</f>
        <v>0</v>
      </c>
      <c r="N88" s="115"/>
      <c r="O88" s="114">
        <f t="shared" si="37"/>
        <v>0</v>
      </c>
      <c r="P88" s="115"/>
      <c r="Q88" s="114">
        <f t="shared" si="37"/>
        <v>0</v>
      </c>
      <c r="R88" s="115"/>
      <c r="S88" s="114">
        <f t="shared" si="37"/>
        <v>0</v>
      </c>
      <c r="T88" s="115"/>
    </row>
    <row r="89" spans="1:24" ht="21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4" ht="21.95" customHeight="1">
      <c r="A90" s="120" t="s">
        <v>107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</row>
    <row r="91" spans="1:24" ht="21.95" customHeight="1">
      <c r="A91" s="120" t="s">
        <v>33</v>
      </c>
      <c r="B91" s="120"/>
      <c r="C91" s="120" t="s">
        <v>108</v>
      </c>
      <c r="D91" s="120"/>
      <c r="E91" s="120"/>
      <c r="F91" s="120"/>
      <c r="G91" s="120"/>
      <c r="H91" s="54" t="s">
        <v>19</v>
      </c>
      <c r="I91" s="127" t="s">
        <v>14</v>
      </c>
      <c r="J91" s="128"/>
      <c r="K91" s="127" t="s">
        <v>14</v>
      </c>
      <c r="L91" s="128"/>
      <c r="M91" s="111" t="s">
        <v>14</v>
      </c>
      <c r="N91" s="111"/>
      <c r="O91" s="111" t="s">
        <v>14</v>
      </c>
      <c r="P91" s="111"/>
      <c r="Q91" s="111" t="s">
        <v>14</v>
      </c>
      <c r="R91" s="111"/>
      <c r="S91" s="111" t="s">
        <v>14</v>
      </c>
      <c r="T91" s="111"/>
    </row>
    <row r="92" spans="1:24" ht="21.95" customHeight="1">
      <c r="A92" s="122" t="s">
        <v>0</v>
      </c>
      <c r="B92" s="122"/>
      <c r="C92" s="121" t="s">
        <v>109</v>
      </c>
      <c r="D92" s="121"/>
      <c r="E92" s="121"/>
      <c r="F92" s="121"/>
      <c r="G92" s="121"/>
      <c r="H92" s="23">
        <v>0</v>
      </c>
      <c r="I92" s="112">
        <f>$H$92*I40</f>
        <v>0</v>
      </c>
      <c r="J92" s="113"/>
      <c r="K92" s="112">
        <f>$H$92*K40</f>
        <v>0</v>
      </c>
      <c r="L92" s="113"/>
      <c r="M92" s="112">
        <f>$H$92*M40</f>
        <v>0</v>
      </c>
      <c r="N92" s="113"/>
      <c r="O92" s="112">
        <f>$H$92*O40</f>
        <v>0</v>
      </c>
      <c r="P92" s="113"/>
      <c r="Q92" s="112">
        <f>$H$92*Q40</f>
        <v>0</v>
      </c>
      <c r="R92" s="113"/>
      <c r="S92" s="112">
        <f>$H$92*S40</f>
        <v>0</v>
      </c>
      <c r="T92" s="113"/>
    </row>
    <row r="93" spans="1:24" ht="21.95" customHeight="1">
      <c r="A93" s="122" t="s">
        <v>3</v>
      </c>
      <c r="B93" s="122"/>
      <c r="C93" s="130" t="s">
        <v>217</v>
      </c>
      <c r="D93" s="130"/>
      <c r="E93" s="130"/>
      <c r="F93" s="130"/>
      <c r="G93" s="130"/>
      <c r="H93" s="23">
        <v>0</v>
      </c>
      <c r="I93" s="112">
        <f>$H$93*I40</f>
        <v>0</v>
      </c>
      <c r="J93" s="113"/>
      <c r="K93" s="112">
        <f>$H$93*K40</f>
        <v>0</v>
      </c>
      <c r="L93" s="113"/>
      <c r="M93" s="112">
        <f>$H$93*M40</f>
        <v>0</v>
      </c>
      <c r="N93" s="113"/>
      <c r="O93" s="112">
        <f>$H$93*O40</f>
        <v>0</v>
      </c>
      <c r="P93" s="113"/>
      <c r="Q93" s="112">
        <f>$H$93*Q40</f>
        <v>0</v>
      </c>
      <c r="R93" s="113"/>
      <c r="S93" s="112">
        <f>$H$93*S40</f>
        <v>0</v>
      </c>
      <c r="T93" s="113"/>
    </row>
    <row r="94" spans="1:24" ht="21.95" customHeight="1">
      <c r="A94" s="122" t="s">
        <v>4</v>
      </c>
      <c r="B94" s="122"/>
      <c r="C94" s="121" t="s">
        <v>110</v>
      </c>
      <c r="D94" s="121"/>
      <c r="E94" s="121"/>
      <c r="F94" s="121"/>
      <c r="G94" s="121"/>
      <c r="H94" s="23">
        <v>0</v>
      </c>
      <c r="I94" s="112">
        <f>$H$94*I40</f>
        <v>0</v>
      </c>
      <c r="J94" s="113"/>
      <c r="K94" s="112">
        <f>$H$94*K40</f>
        <v>0</v>
      </c>
      <c r="L94" s="113"/>
      <c r="M94" s="112">
        <f>$H$94*M40</f>
        <v>0</v>
      </c>
      <c r="N94" s="113"/>
      <c r="O94" s="112">
        <f>$H$94*O40</f>
        <v>0</v>
      </c>
      <c r="P94" s="113"/>
      <c r="Q94" s="112">
        <f>$H$94*Q40</f>
        <v>0</v>
      </c>
      <c r="R94" s="113"/>
      <c r="S94" s="112">
        <f>$H$94*S40</f>
        <v>0</v>
      </c>
      <c r="T94" s="113"/>
      <c r="X94" s="32"/>
    </row>
    <row r="95" spans="1:24" ht="21.95" customHeight="1">
      <c r="A95" s="122" t="s">
        <v>6</v>
      </c>
      <c r="B95" s="122"/>
      <c r="C95" s="121" t="s">
        <v>111</v>
      </c>
      <c r="D95" s="121"/>
      <c r="E95" s="121"/>
      <c r="F95" s="121"/>
      <c r="G95" s="121"/>
      <c r="H95" s="23">
        <v>0</v>
      </c>
      <c r="I95" s="112">
        <f>$H$95*I40</f>
        <v>0</v>
      </c>
      <c r="J95" s="113"/>
      <c r="K95" s="112">
        <f>$H$95*K40</f>
        <v>0</v>
      </c>
      <c r="L95" s="113"/>
      <c r="M95" s="112">
        <f>$H$95*M40</f>
        <v>0</v>
      </c>
      <c r="N95" s="113"/>
      <c r="O95" s="112">
        <f>$H$95*O40</f>
        <v>0</v>
      </c>
      <c r="P95" s="113"/>
      <c r="Q95" s="112">
        <f>$H$95*Q40</f>
        <v>0</v>
      </c>
      <c r="R95" s="113"/>
      <c r="S95" s="112">
        <f>$H$95*S40</f>
        <v>0</v>
      </c>
      <c r="T95" s="113"/>
      <c r="W95" s="43"/>
      <c r="X95" s="44"/>
    </row>
    <row r="96" spans="1:24" ht="21.95" customHeight="1">
      <c r="A96" s="122" t="s">
        <v>15</v>
      </c>
      <c r="B96" s="122"/>
      <c r="C96" s="121" t="s">
        <v>112</v>
      </c>
      <c r="D96" s="121"/>
      <c r="E96" s="121"/>
      <c r="F96" s="121"/>
      <c r="G96" s="121"/>
      <c r="H96" s="23">
        <v>0</v>
      </c>
      <c r="I96" s="112">
        <f>$H$96*I40</f>
        <v>0</v>
      </c>
      <c r="J96" s="113"/>
      <c r="K96" s="112">
        <f>$H$96*K40</f>
        <v>0</v>
      </c>
      <c r="L96" s="113"/>
      <c r="M96" s="112">
        <f>$H$96*M40</f>
        <v>0</v>
      </c>
      <c r="N96" s="113"/>
      <c r="O96" s="112">
        <f>$H$96*O40</f>
        <v>0</v>
      </c>
      <c r="P96" s="113"/>
      <c r="Q96" s="112">
        <f>$H$96*Q40</f>
        <v>0</v>
      </c>
      <c r="R96" s="113"/>
      <c r="S96" s="112">
        <f>$H$96*S40</f>
        <v>0</v>
      </c>
      <c r="T96" s="113"/>
      <c r="W96" s="45"/>
      <c r="X96" s="32"/>
    </row>
    <row r="97" spans="1:23" ht="21.95" customHeight="1">
      <c r="A97" s="122" t="s">
        <v>16</v>
      </c>
      <c r="B97" s="122"/>
      <c r="C97" s="131" t="s">
        <v>85</v>
      </c>
      <c r="D97" s="131"/>
      <c r="E97" s="131"/>
      <c r="F97" s="131"/>
      <c r="G97" s="131"/>
      <c r="H97" s="23">
        <v>0</v>
      </c>
      <c r="I97" s="160">
        <f>$H$97*I40</f>
        <v>0</v>
      </c>
      <c r="J97" s="161"/>
      <c r="K97" s="160">
        <f>$H$97*K40</f>
        <v>0</v>
      </c>
      <c r="L97" s="161"/>
      <c r="M97" s="160">
        <f>$H$97*M40</f>
        <v>0</v>
      </c>
      <c r="N97" s="161"/>
      <c r="O97" s="160">
        <f>$H$97*O40</f>
        <v>0</v>
      </c>
      <c r="P97" s="161"/>
      <c r="Q97" s="160">
        <f>$H$97*Q40</f>
        <v>0</v>
      </c>
      <c r="R97" s="161"/>
      <c r="S97" s="160">
        <f>$H$97*S40</f>
        <v>0</v>
      </c>
      <c r="T97" s="161"/>
      <c r="W97" s="43"/>
    </row>
    <row r="98" spans="1:23" ht="21.95" customHeight="1">
      <c r="A98" s="122" t="s">
        <v>113</v>
      </c>
      <c r="B98" s="122"/>
      <c r="C98" s="122"/>
      <c r="D98" s="122"/>
      <c r="E98" s="122"/>
      <c r="F98" s="122"/>
      <c r="G98" s="122"/>
      <c r="H98" s="74">
        <v>0</v>
      </c>
      <c r="I98" s="112">
        <f t="shared" ref="I98:K98" si="38">SUM(I92:I97)</f>
        <v>0</v>
      </c>
      <c r="J98" s="113"/>
      <c r="K98" s="112">
        <f t="shared" si="38"/>
        <v>0</v>
      </c>
      <c r="L98" s="113"/>
      <c r="M98" s="112">
        <f t="shared" ref="M98:S98" si="39">SUM(M92:M97)</f>
        <v>0</v>
      </c>
      <c r="N98" s="113"/>
      <c r="O98" s="112">
        <f t="shared" si="39"/>
        <v>0</v>
      </c>
      <c r="P98" s="113"/>
      <c r="Q98" s="112">
        <f t="shared" si="39"/>
        <v>0</v>
      </c>
      <c r="R98" s="113"/>
      <c r="S98" s="112">
        <f t="shared" si="39"/>
        <v>0</v>
      </c>
      <c r="T98" s="113"/>
    </row>
    <row r="99" spans="1:23" ht="21.95" customHeight="1">
      <c r="A99" s="122" t="s">
        <v>24</v>
      </c>
      <c r="B99" s="122"/>
      <c r="C99" s="121" t="s">
        <v>114</v>
      </c>
      <c r="D99" s="121"/>
      <c r="E99" s="121"/>
      <c r="F99" s="121"/>
      <c r="G99" s="121"/>
      <c r="H99" s="75">
        <v>0</v>
      </c>
      <c r="I99" s="112">
        <f>$H$99*I98</f>
        <v>0</v>
      </c>
      <c r="J99" s="113"/>
      <c r="K99" s="112">
        <f>$H$99*K98</f>
        <v>0</v>
      </c>
      <c r="L99" s="113"/>
      <c r="M99" s="112">
        <f t="shared" ref="M99:S99" si="40">$H$99*M98</f>
        <v>0</v>
      </c>
      <c r="N99" s="113"/>
      <c r="O99" s="112">
        <f t="shared" si="40"/>
        <v>0</v>
      </c>
      <c r="P99" s="113"/>
      <c r="Q99" s="112">
        <f t="shared" si="40"/>
        <v>0</v>
      </c>
      <c r="R99" s="113"/>
      <c r="S99" s="112">
        <f t="shared" si="40"/>
        <v>0</v>
      </c>
      <c r="T99" s="113"/>
      <c r="W99" s="47"/>
    </row>
    <row r="100" spans="1:23" ht="21.95" customHeight="1">
      <c r="A100" s="122" t="s">
        <v>92</v>
      </c>
      <c r="B100" s="122"/>
      <c r="C100" s="122"/>
      <c r="D100" s="122"/>
      <c r="E100" s="122"/>
      <c r="F100" s="122"/>
      <c r="G100" s="122"/>
      <c r="H100" s="46">
        <f>H98+H99</f>
        <v>0</v>
      </c>
      <c r="I100" s="112">
        <f>I98+I99</f>
        <v>0</v>
      </c>
      <c r="J100" s="113"/>
      <c r="K100" s="112">
        <f>K98+K99</f>
        <v>0</v>
      </c>
      <c r="L100" s="113"/>
      <c r="M100" s="112">
        <f t="shared" ref="M100:S100" si="41">M98+M99</f>
        <v>0</v>
      </c>
      <c r="N100" s="113"/>
      <c r="O100" s="112">
        <f t="shared" si="41"/>
        <v>0</v>
      </c>
      <c r="P100" s="113"/>
      <c r="Q100" s="112">
        <f t="shared" si="41"/>
        <v>0</v>
      </c>
      <c r="R100" s="113"/>
      <c r="S100" s="112">
        <f t="shared" si="41"/>
        <v>0</v>
      </c>
      <c r="T100" s="113"/>
      <c r="W100" s="32"/>
    </row>
    <row r="101" spans="1:23" ht="21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3" ht="21.95" customHeight="1">
      <c r="A102" s="120" t="s">
        <v>115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</row>
    <row r="103" spans="1:23" ht="21.95" customHeight="1">
      <c r="A103" s="120" t="s">
        <v>116</v>
      </c>
      <c r="B103" s="120"/>
      <c r="C103" s="127" t="s">
        <v>34</v>
      </c>
      <c r="D103" s="159"/>
      <c r="E103" s="159"/>
      <c r="F103" s="159"/>
      <c r="G103" s="159"/>
      <c r="H103" s="128"/>
      <c r="I103" s="127" t="s">
        <v>14</v>
      </c>
      <c r="J103" s="128"/>
      <c r="K103" s="127" t="s">
        <v>14</v>
      </c>
      <c r="L103" s="128"/>
      <c r="M103" s="111" t="s">
        <v>14</v>
      </c>
      <c r="N103" s="111"/>
      <c r="O103" s="111" t="s">
        <v>14</v>
      </c>
      <c r="P103" s="111"/>
      <c r="Q103" s="111" t="s">
        <v>14</v>
      </c>
      <c r="R103" s="111"/>
      <c r="S103" s="111" t="s">
        <v>14</v>
      </c>
      <c r="T103" s="111"/>
    </row>
    <row r="104" spans="1:23" ht="21.95" customHeight="1">
      <c r="A104" s="122" t="s">
        <v>0</v>
      </c>
      <c r="B104" s="122"/>
      <c r="C104" s="165" t="s">
        <v>117</v>
      </c>
      <c r="D104" s="166"/>
      <c r="E104" s="166"/>
      <c r="F104" s="166"/>
      <c r="G104" s="166"/>
      <c r="H104" s="167"/>
      <c r="I104" s="114">
        <v>0</v>
      </c>
      <c r="J104" s="115"/>
      <c r="K104" s="114">
        <v>0</v>
      </c>
      <c r="L104" s="115"/>
      <c r="M104" s="114">
        <f>Uniforme!J19</f>
        <v>0</v>
      </c>
      <c r="N104" s="115"/>
      <c r="O104" s="114">
        <f>Uniforme!J19</f>
        <v>0</v>
      </c>
      <c r="P104" s="115"/>
      <c r="Q104" s="114">
        <f>Uniforme!J19</f>
        <v>0</v>
      </c>
      <c r="R104" s="115"/>
      <c r="S104" s="114">
        <f>Uniforme!J19</f>
        <v>0</v>
      </c>
      <c r="T104" s="115"/>
    </row>
    <row r="105" spans="1:23" ht="21.95" customHeight="1">
      <c r="A105" s="122" t="s">
        <v>6</v>
      </c>
      <c r="B105" s="122"/>
      <c r="C105" s="168" t="s">
        <v>85</v>
      </c>
      <c r="D105" s="169"/>
      <c r="E105" s="169"/>
      <c r="F105" s="169"/>
      <c r="G105" s="169"/>
      <c r="H105" s="170"/>
      <c r="I105" s="118">
        <v>0</v>
      </c>
      <c r="J105" s="119"/>
      <c r="K105" s="118">
        <v>0</v>
      </c>
      <c r="L105" s="119"/>
      <c r="M105" s="118">
        <v>0</v>
      </c>
      <c r="N105" s="119"/>
      <c r="O105" s="118">
        <v>0</v>
      </c>
      <c r="P105" s="119"/>
      <c r="Q105" s="118">
        <v>0</v>
      </c>
      <c r="R105" s="119"/>
      <c r="S105" s="118">
        <v>0</v>
      </c>
      <c r="T105" s="119"/>
    </row>
    <row r="106" spans="1:23" ht="21.95" customHeight="1">
      <c r="A106" s="145" t="s">
        <v>92</v>
      </c>
      <c r="B106" s="146"/>
      <c r="C106" s="146"/>
      <c r="D106" s="146"/>
      <c r="E106" s="146"/>
      <c r="F106" s="146"/>
      <c r="G106" s="146"/>
      <c r="H106" s="147"/>
      <c r="I106" s="114">
        <f t="shared" ref="I106" si="42">SUM(I104:J105)</f>
        <v>0</v>
      </c>
      <c r="J106" s="115"/>
      <c r="K106" s="114">
        <f t="shared" ref="K106" si="43">SUM(K104:L105)</f>
        <v>0</v>
      </c>
      <c r="L106" s="115"/>
      <c r="M106" s="114">
        <f>SUM(M104:N105)</f>
        <v>0</v>
      </c>
      <c r="N106" s="115"/>
      <c r="O106" s="114">
        <f t="shared" ref="O106" si="44">SUM(O104:P105)</f>
        <v>0</v>
      </c>
      <c r="P106" s="115"/>
      <c r="Q106" s="114">
        <f t="shared" ref="Q106" si="45">SUM(Q104:R105)</f>
        <v>0</v>
      </c>
      <c r="R106" s="115"/>
      <c r="S106" s="114">
        <f t="shared" ref="S106" si="46">SUM(S104:T105)</f>
        <v>0</v>
      </c>
      <c r="T106" s="115"/>
    </row>
    <row r="107" spans="1:23" ht="21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3" ht="21.95" customHeight="1">
      <c r="A108" s="120" t="s">
        <v>118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</row>
    <row r="109" spans="1:23" ht="21.95" customHeight="1">
      <c r="A109" s="120" t="s">
        <v>119</v>
      </c>
      <c r="B109" s="120"/>
      <c r="C109" s="127" t="s">
        <v>120</v>
      </c>
      <c r="D109" s="159"/>
      <c r="E109" s="159"/>
      <c r="F109" s="159"/>
      <c r="G109" s="159"/>
      <c r="H109" s="128"/>
      <c r="I109" s="54" t="s">
        <v>19</v>
      </c>
      <c r="J109" s="64" t="s">
        <v>14</v>
      </c>
      <c r="K109" s="54" t="s">
        <v>19</v>
      </c>
      <c r="L109" s="64" t="s">
        <v>14</v>
      </c>
      <c r="M109" s="54" t="s">
        <v>19</v>
      </c>
      <c r="N109" s="65" t="s">
        <v>14</v>
      </c>
      <c r="O109" s="54" t="s">
        <v>19</v>
      </c>
      <c r="P109" s="65" t="s">
        <v>14</v>
      </c>
      <c r="Q109" s="54" t="s">
        <v>19</v>
      </c>
      <c r="R109" s="65" t="s">
        <v>14</v>
      </c>
      <c r="S109" s="54" t="s">
        <v>19</v>
      </c>
      <c r="T109" s="65" t="s">
        <v>14</v>
      </c>
    </row>
    <row r="110" spans="1:23" ht="36.75" customHeight="1">
      <c r="A110" s="122" t="s">
        <v>0</v>
      </c>
      <c r="B110" s="122"/>
      <c r="C110" s="130" t="s">
        <v>194</v>
      </c>
      <c r="D110" s="130"/>
      <c r="E110" s="130"/>
      <c r="F110" s="130"/>
      <c r="G110" s="130"/>
      <c r="H110" s="130"/>
      <c r="I110" s="21">
        <v>0</v>
      </c>
      <c r="J110" s="59">
        <f>I110*I129</f>
        <v>0</v>
      </c>
      <c r="K110" s="21">
        <v>0</v>
      </c>
      <c r="L110" s="59">
        <f>K110*K129</f>
        <v>0</v>
      </c>
      <c r="M110" s="21">
        <v>0</v>
      </c>
      <c r="N110" s="59">
        <f>M110*M129</f>
        <v>0</v>
      </c>
      <c r="O110" s="21">
        <v>0</v>
      </c>
      <c r="P110" s="59">
        <f>O110*O129</f>
        <v>0</v>
      </c>
      <c r="Q110" s="21">
        <v>0</v>
      </c>
      <c r="R110" s="59">
        <f>Q110*Q129</f>
        <v>0</v>
      </c>
      <c r="S110" s="21">
        <v>0</v>
      </c>
      <c r="T110" s="59">
        <f>S110*S129</f>
        <v>0</v>
      </c>
    </row>
    <row r="111" spans="1:23" ht="21.95" customHeight="1">
      <c r="A111" s="145" t="s">
        <v>3</v>
      </c>
      <c r="B111" s="147"/>
      <c r="C111" s="130" t="s">
        <v>169</v>
      </c>
      <c r="D111" s="130"/>
      <c r="E111" s="130"/>
      <c r="F111" s="130"/>
      <c r="G111" s="130"/>
      <c r="H111" s="130"/>
      <c r="I111" s="21">
        <v>0</v>
      </c>
      <c r="J111" s="59">
        <f>I111*I129</f>
        <v>0</v>
      </c>
      <c r="K111" s="21">
        <v>0</v>
      </c>
      <c r="L111" s="59">
        <f>K111*K129</f>
        <v>0</v>
      </c>
      <c r="M111" s="21">
        <v>0</v>
      </c>
      <c r="N111" s="59">
        <f>M111*M129</f>
        <v>0</v>
      </c>
      <c r="O111" s="21">
        <v>0</v>
      </c>
      <c r="P111" s="59">
        <f>O111*O129</f>
        <v>0</v>
      </c>
      <c r="Q111" s="21">
        <v>0</v>
      </c>
      <c r="R111" s="59">
        <f>Q111*Q129</f>
        <v>0</v>
      </c>
      <c r="S111" s="21">
        <v>0</v>
      </c>
      <c r="T111" s="59">
        <f>S111*S129</f>
        <v>0</v>
      </c>
    </row>
    <row r="112" spans="1:23" ht="21.95" customHeight="1">
      <c r="A112" s="145" t="s">
        <v>170</v>
      </c>
      <c r="B112" s="146"/>
      <c r="C112" s="146"/>
      <c r="D112" s="146"/>
      <c r="E112" s="146"/>
      <c r="F112" s="146"/>
      <c r="G112" s="146"/>
      <c r="H112" s="147"/>
      <c r="I112" s="66">
        <f>SUM(I110:I111)</f>
        <v>0</v>
      </c>
      <c r="J112" s="59">
        <f>SUM(J110:J111)</f>
        <v>0</v>
      </c>
      <c r="K112" s="66">
        <f t="shared" ref="K112:T112" si="47">SUM(K110:K111)</f>
        <v>0</v>
      </c>
      <c r="L112" s="59">
        <f t="shared" si="47"/>
        <v>0</v>
      </c>
      <c r="M112" s="66">
        <f t="shared" si="47"/>
        <v>0</v>
      </c>
      <c r="N112" s="59">
        <f t="shared" si="47"/>
        <v>0</v>
      </c>
      <c r="O112" s="66">
        <f t="shared" si="47"/>
        <v>0</v>
      </c>
      <c r="P112" s="59">
        <f t="shared" si="47"/>
        <v>0</v>
      </c>
      <c r="Q112" s="66">
        <f t="shared" si="47"/>
        <v>0</v>
      </c>
      <c r="R112" s="59">
        <f t="shared" si="47"/>
        <v>0</v>
      </c>
      <c r="S112" s="66">
        <f t="shared" si="47"/>
        <v>0</v>
      </c>
      <c r="T112" s="59">
        <f t="shared" si="47"/>
        <v>0</v>
      </c>
    </row>
    <row r="113" spans="1:23" ht="21.95" customHeight="1">
      <c r="A113" s="145" t="s">
        <v>4</v>
      </c>
      <c r="B113" s="147"/>
      <c r="C113" s="162" t="s">
        <v>171</v>
      </c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4"/>
    </row>
    <row r="114" spans="1:23" ht="21.95" customHeight="1">
      <c r="A114" s="145" t="s">
        <v>121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7"/>
    </row>
    <row r="115" spans="1:23" ht="21.95" customHeight="1">
      <c r="A115" s="165" t="s">
        <v>195</v>
      </c>
      <c r="B115" s="166"/>
      <c r="C115" s="166"/>
      <c r="D115" s="166"/>
      <c r="E115" s="166"/>
      <c r="F115" s="166"/>
      <c r="G115" s="167"/>
      <c r="H115" s="21"/>
      <c r="I115" s="112">
        <f>(I129+J112)*$H$115/(1-$H$119)</f>
        <v>0</v>
      </c>
      <c r="J115" s="113"/>
      <c r="K115" s="112">
        <f>(K129+L112)*$H$115/(1-$H$119)</f>
        <v>0</v>
      </c>
      <c r="L115" s="113"/>
      <c r="M115" s="112">
        <f>(M129+N112)*$H$115/(1-$H$119)</f>
        <v>0</v>
      </c>
      <c r="N115" s="113"/>
      <c r="O115" s="112">
        <f>(O129+P112)*$H$115/(1-$H$119)</f>
        <v>0</v>
      </c>
      <c r="P115" s="113"/>
      <c r="Q115" s="112">
        <f>(Q129+R112)*$H$115/(1-$H$119)</f>
        <v>0</v>
      </c>
      <c r="R115" s="113"/>
      <c r="S115" s="112">
        <f>(S129+T112)*$H$115/(1-$H$119)</f>
        <v>0</v>
      </c>
      <c r="T115" s="113"/>
    </row>
    <row r="116" spans="1:23" ht="21.95" customHeight="1">
      <c r="A116" s="165" t="s">
        <v>196</v>
      </c>
      <c r="B116" s="166"/>
      <c r="C116" s="166"/>
      <c r="D116" s="166"/>
      <c r="E116" s="166"/>
      <c r="F116" s="166"/>
      <c r="G116" s="167"/>
      <c r="H116" s="21"/>
      <c r="I116" s="112">
        <f>(I129+J112)*$H$116/(1-$H$119)</f>
        <v>0</v>
      </c>
      <c r="J116" s="113"/>
      <c r="K116" s="112">
        <f>(K129+L112)*$H$116/(1-$H$119)</f>
        <v>0</v>
      </c>
      <c r="L116" s="113"/>
      <c r="M116" s="112">
        <f>(M129+N112)*$H$116/(1-$H$119)</f>
        <v>0</v>
      </c>
      <c r="N116" s="113"/>
      <c r="O116" s="112">
        <f>(O129+P112)*$H$116/(1-$H$119)</f>
        <v>0</v>
      </c>
      <c r="P116" s="113"/>
      <c r="Q116" s="112">
        <f>(Q129+R112)*$H$116/(1-$H$119)</f>
        <v>0</v>
      </c>
      <c r="R116" s="113"/>
      <c r="S116" s="112">
        <f>(S129+T112)*$H$116/(1-$H$119)</f>
        <v>0</v>
      </c>
      <c r="T116" s="113"/>
      <c r="W116" s="32"/>
    </row>
    <row r="117" spans="1:23" ht="21.95" customHeight="1">
      <c r="A117" s="145" t="s">
        <v>198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7"/>
      <c r="W117" s="32"/>
    </row>
    <row r="118" spans="1:23" ht="21.95" customHeight="1">
      <c r="A118" s="165" t="s">
        <v>197</v>
      </c>
      <c r="B118" s="166"/>
      <c r="C118" s="166"/>
      <c r="D118" s="166"/>
      <c r="E118" s="166"/>
      <c r="F118" s="166"/>
      <c r="G118" s="167"/>
      <c r="H118" s="21">
        <v>0</v>
      </c>
      <c r="I118" s="112">
        <f>(I129+J112)*$H$118/(1-$H$119)</f>
        <v>0</v>
      </c>
      <c r="J118" s="113"/>
      <c r="K118" s="112">
        <f>(K129+L112)*$H$118/(1-$H$119)</f>
        <v>0</v>
      </c>
      <c r="L118" s="113"/>
      <c r="M118" s="112">
        <f>(M129+N112)*$H$118/(1-$H$119)</f>
        <v>0</v>
      </c>
      <c r="N118" s="113"/>
      <c r="O118" s="112">
        <f>(O129+P112)*$H$118/(1-$H$119)</f>
        <v>0</v>
      </c>
      <c r="P118" s="113"/>
      <c r="Q118" s="112">
        <f>(Q129+R112)*$H$118/(1-$H$119)</f>
        <v>0</v>
      </c>
      <c r="R118" s="113"/>
      <c r="S118" s="112">
        <f>(S129+T112)*$H$118/(1-$H$119)</f>
        <v>0</v>
      </c>
      <c r="T118" s="113"/>
      <c r="W118" s="32"/>
    </row>
    <row r="119" spans="1:23" ht="21.95" customHeight="1">
      <c r="A119" s="162" t="s">
        <v>200</v>
      </c>
      <c r="B119" s="163"/>
      <c r="C119" s="163"/>
      <c r="D119" s="163"/>
      <c r="E119" s="163"/>
      <c r="F119" s="163"/>
      <c r="G119" s="163"/>
      <c r="H119" s="48">
        <f>SUM(H115,H116,H118)</f>
        <v>0</v>
      </c>
      <c r="I119" s="112">
        <f>SUM(I115,I116,I118)</f>
        <v>0</v>
      </c>
      <c r="J119" s="113"/>
      <c r="K119" s="112">
        <f>SUM(K115,K116,K118)</f>
        <v>0</v>
      </c>
      <c r="L119" s="113"/>
      <c r="M119" s="112">
        <f t="shared" ref="M119:S119" si="48">SUM(M115,M116,M118)</f>
        <v>0</v>
      </c>
      <c r="N119" s="113"/>
      <c r="O119" s="112">
        <f t="shared" si="48"/>
        <v>0</v>
      </c>
      <c r="P119" s="113"/>
      <c r="Q119" s="112">
        <f t="shared" si="48"/>
        <v>0</v>
      </c>
      <c r="R119" s="113"/>
      <c r="S119" s="112">
        <f t="shared" si="48"/>
        <v>0</v>
      </c>
      <c r="T119" s="113"/>
      <c r="W119" s="49"/>
    </row>
    <row r="120" spans="1:23" ht="21.95" customHeight="1">
      <c r="A120" s="145" t="s">
        <v>199</v>
      </c>
      <c r="B120" s="146"/>
      <c r="C120" s="146"/>
      <c r="D120" s="146"/>
      <c r="E120" s="146"/>
      <c r="F120" s="146"/>
      <c r="G120" s="146"/>
      <c r="H120" s="147"/>
      <c r="I120" s="112">
        <f>SUM(J112,I119)</f>
        <v>0</v>
      </c>
      <c r="J120" s="113"/>
      <c r="K120" s="112">
        <f>SUM(L112,K119)</f>
        <v>0</v>
      </c>
      <c r="L120" s="113"/>
      <c r="M120" s="112">
        <f>SUM(N112,M119)</f>
        <v>0</v>
      </c>
      <c r="N120" s="113"/>
      <c r="O120" s="112">
        <f>SUM(P112,O119)</f>
        <v>0</v>
      </c>
      <c r="P120" s="113"/>
      <c r="Q120" s="112">
        <f>SUM(R112,Q119)</f>
        <v>0</v>
      </c>
      <c r="R120" s="113"/>
      <c r="S120" s="112">
        <f>SUM(T112,S119)</f>
        <v>0</v>
      </c>
      <c r="T120" s="113"/>
      <c r="W120" s="49"/>
    </row>
    <row r="121" spans="1:23" ht="21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W121" s="49"/>
    </row>
    <row r="122" spans="1:23" ht="21.95" customHeight="1">
      <c r="A122" s="120" t="s">
        <v>122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</row>
    <row r="123" spans="1:23" ht="21.95" customHeight="1">
      <c r="A123" s="145" t="s">
        <v>123</v>
      </c>
      <c r="B123" s="146"/>
      <c r="C123" s="146"/>
      <c r="D123" s="146"/>
      <c r="E123" s="146"/>
      <c r="F123" s="146"/>
      <c r="G123" s="146"/>
      <c r="H123" s="147"/>
      <c r="I123" s="127" t="s">
        <v>14</v>
      </c>
      <c r="J123" s="128"/>
      <c r="K123" s="127" t="s">
        <v>14</v>
      </c>
      <c r="L123" s="128"/>
      <c r="M123" s="111" t="s">
        <v>14</v>
      </c>
      <c r="N123" s="111"/>
      <c r="O123" s="111" t="s">
        <v>14</v>
      </c>
      <c r="P123" s="111"/>
      <c r="Q123" s="111" t="s">
        <v>14</v>
      </c>
      <c r="R123" s="111"/>
      <c r="S123" s="111" t="s">
        <v>14</v>
      </c>
      <c r="T123" s="111"/>
    </row>
    <row r="124" spans="1:23" ht="21.95" customHeight="1">
      <c r="A124" s="55" t="s">
        <v>0</v>
      </c>
      <c r="B124" s="165" t="s">
        <v>124</v>
      </c>
      <c r="C124" s="166"/>
      <c r="D124" s="166"/>
      <c r="E124" s="166"/>
      <c r="F124" s="166"/>
      <c r="G124" s="166"/>
      <c r="H124" s="167"/>
      <c r="I124" s="112">
        <f>I40</f>
        <v>0</v>
      </c>
      <c r="J124" s="113"/>
      <c r="K124" s="112">
        <f>K40</f>
        <v>0</v>
      </c>
      <c r="L124" s="113"/>
      <c r="M124" s="112">
        <f>M40</f>
        <v>0</v>
      </c>
      <c r="N124" s="113"/>
      <c r="O124" s="112">
        <f>O40</f>
        <v>0</v>
      </c>
      <c r="P124" s="113"/>
      <c r="Q124" s="112">
        <f>Q40</f>
        <v>0</v>
      </c>
      <c r="R124" s="113"/>
      <c r="S124" s="112">
        <f>S40</f>
        <v>0</v>
      </c>
      <c r="T124" s="113"/>
    </row>
    <row r="125" spans="1:23" ht="21.95" customHeight="1">
      <c r="A125" s="55" t="s">
        <v>3</v>
      </c>
      <c r="B125" s="165" t="s">
        <v>125</v>
      </c>
      <c r="C125" s="166"/>
      <c r="D125" s="166"/>
      <c r="E125" s="166"/>
      <c r="F125" s="166"/>
      <c r="G125" s="166"/>
      <c r="H125" s="167"/>
      <c r="I125" s="112">
        <f>I78</f>
        <v>0</v>
      </c>
      <c r="J125" s="113"/>
      <c r="K125" s="112">
        <f>K78</f>
        <v>0</v>
      </c>
      <c r="L125" s="113"/>
      <c r="M125" s="112">
        <f t="shared" ref="M125:S125" si="49">M78</f>
        <v>0</v>
      </c>
      <c r="N125" s="113"/>
      <c r="O125" s="112">
        <f t="shared" si="49"/>
        <v>0</v>
      </c>
      <c r="P125" s="113"/>
      <c r="Q125" s="112">
        <f t="shared" si="49"/>
        <v>0</v>
      </c>
      <c r="R125" s="113"/>
      <c r="S125" s="112">
        <f t="shared" si="49"/>
        <v>0</v>
      </c>
      <c r="T125" s="113"/>
    </row>
    <row r="126" spans="1:23" ht="21.95" customHeight="1">
      <c r="A126" s="55" t="s">
        <v>4</v>
      </c>
      <c r="B126" s="165" t="s">
        <v>166</v>
      </c>
      <c r="C126" s="166"/>
      <c r="D126" s="166"/>
      <c r="E126" s="166"/>
      <c r="F126" s="166"/>
      <c r="G126" s="166"/>
      <c r="H126" s="167"/>
      <c r="I126" s="112">
        <f>I88</f>
        <v>0</v>
      </c>
      <c r="J126" s="113"/>
      <c r="K126" s="112">
        <f>K88</f>
        <v>0</v>
      </c>
      <c r="L126" s="113"/>
      <c r="M126" s="112">
        <f t="shared" ref="M126:S126" si="50">M88</f>
        <v>0</v>
      </c>
      <c r="N126" s="113"/>
      <c r="O126" s="112">
        <f t="shared" si="50"/>
        <v>0</v>
      </c>
      <c r="P126" s="113"/>
      <c r="Q126" s="112">
        <f t="shared" si="50"/>
        <v>0</v>
      </c>
      <c r="R126" s="113"/>
      <c r="S126" s="112">
        <f t="shared" si="50"/>
        <v>0</v>
      </c>
      <c r="T126" s="113"/>
    </row>
    <row r="127" spans="1:23" ht="21.95" customHeight="1">
      <c r="A127" s="55" t="s">
        <v>6</v>
      </c>
      <c r="B127" s="165" t="s">
        <v>167</v>
      </c>
      <c r="C127" s="166"/>
      <c r="D127" s="166"/>
      <c r="E127" s="166"/>
      <c r="F127" s="166"/>
      <c r="G127" s="166"/>
      <c r="H127" s="167"/>
      <c r="I127" s="112">
        <f>I100</f>
        <v>0</v>
      </c>
      <c r="J127" s="113"/>
      <c r="K127" s="112">
        <f>K100</f>
        <v>0</v>
      </c>
      <c r="L127" s="113"/>
      <c r="M127" s="112">
        <f t="shared" ref="M127:S127" si="51">M100</f>
        <v>0</v>
      </c>
      <c r="N127" s="113"/>
      <c r="O127" s="112">
        <f t="shared" si="51"/>
        <v>0</v>
      </c>
      <c r="P127" s="113"/>
      <c r="Q127" s="112">
        <f t="shared" si="51"/>
        <v>0</v>
      </c>
      <c r="R127" s="113"/>
      <c r="S127" s="112">
        <f t="shared" si="51"/>
        <v>0</v>
      </c>
      <c r="T127" s="113"/>
    </row>
    <row r="128" spans="1:23" ht="21.95" customHeight="1">
      <c r="A128" s="55" t="s">
        <v>15</v>
      </c>
      <c r="B128" s="165" t="s">
        <v>168</v>
      </c>
      <c r="C128" s="166"/>
      <c r="D128" s="166"/>
      <c r="E128" s="166"/>
      <c r="F128" s="166"/>
      <c r="G128" s="166"/>
      <c r="H128" s="167"/>
      <c r="I128" s="112">
        <f>I106</f>
        <v>0</v>
      </c>
      <c r="J128" s="113"/>
      <c r="K128" s="112">
        <f>K106</f>
        <v>0</v>
      </c>
      <c r="L128" s="113"/>
      <c r="M128" s="112">
        <f t="shared" ref="M128:S128" si="52">M106</f>
        <v>0</v>
      </c>
      <c r="N128" s="113"/>
      <c r="O128" s="112">
        <f t="shared" si="52"/>
        <v>0</v>
      </c>
      <c r="P128" s="113"/>
      <c r="Q128" s="112">
        <f t="shared" si="52"/>
        <v>0</v>
      </c>
      <c r="R128" s="113"/>
      <c r="S128" s="112">
        <f t="shared" si="52"/>
        <v>0</v>
      </c>
      <c r="T128" s="113"/>
    </row>
    <row r="129" spans="1:20" ht="21.95" customHeight="1">
      <c r="A129" s="145" t="s">
        <v>126</v>
      </c>
      <c r="B129" s="146"/>
      <c r="C129" s="146"/>
      <c r="D129" s="146"/>
      <c r="E129" s="146"/>
      <c r="F129" s="146"/>
      <c r="G129" s="146"/>
      <c r="H129" s="147"/>
      <c r="I129" s="114">
        <f t="shared" ref="I129" si="53">SUM(I124:I128)</f>
        <v>0</v>
      </c>
      <c r="J129" s="115"/>
      <c r="K129" s="114">
        <f t="shared" ref="K129" si="54">SUM(K124:K128)</f>
        <v>0</v>
      </c>
      <c r="L129" s="115"/>
      <c r="M129" s="114">
        <f>SUM(M124:M128)</f>
        <v>0</v>
      </c>
      <c r="N129" s="115"/>
      <c r="O129" s="114">
        <f>SUM(O124:O128)</f>
        <v>0</v>
      </c>
      <c r="P129" s="115"/>
      <c r="Q129" s="114">
        <f>SUM(Q124:Q128)</f>
        <v>0</v>
      </c>
      <c r="R129" s="115"/>
      <c r="S129" s="114">
        <f>SUM(S124:S128)</f>
        <v>0</v>
      </c>
      <c r="T129" s="115"/>
    </row>
    <row r="130" spans="1:20" ht="21.95" customHeight="1">
      <c r="A130" s="55" t="s">
        <v>16</v>
      </c>
      <c r="B130" s="165" t="s">
        <v>127</v>
      </c>
      <c r="C130" s="166"/>
      <c r="D130" s="166"/>
      <c r="E130" s="166"/>
      <c r="F130" s="166"/>
      <c r="G130" s="166"/>
      <c r="H130" s="167"/>
      <c r="I130" s="112">
        <f>I120</f>
        <v>0</v>
      </c>
      <c r="J130" s="113"/>
      <c r="K130" s="112">
        <f>K120</f>
        <v>0</v>
      </c>
      <c r="L130" s="113"/>
      <c r="M130" s="112">
        <f>M120</f>
        <v>0</v>
      </c>
      <c r="N130" s="113"/>
      <c r="O130" s="112">
        <f t="shared" ref="O130:S130" si="55">O120</f>
        <v>0</v>
      </c>
      <c r="P130" s="113"/>
      <c r="Q130" s="112">
        <f t="shared" si="55"/>
        <v>0</v>
      </c>
      <c r="R130" s="113"/>
      <c r="S130" s="112">
        <f t="shared" si="55"/>
        <v>0</v>
      </c>
      <c r="T130" s="113"/>
    </row>
    <row r="131" spans="1:20" ht="21.95" customHeight="1">
      <c r="A131" s="145" t="s">
        <v>128</v>
      </c>
      <c r="B131" s="146"/>
      <c r="C131" s="146"/>
      <c r="D131" s="146"/>
      <c r="E131" s="146"/>
      <c r="F131" s="146"/>
      <c r="G131" s="146"/>
      <c r="H131" s="147"/>
      <c r="I131" s="112">
        <f>I129+I130</f>
        <v>0</v>
      </c>
      <c r="J131" s="113"/>
      <c r="K131" s="114">
        <f>K129+K130</f>
        <v>0</v>
      </c>
      <c r="L131" s="115"/>
      <c r="M131" s="114">
        <f t="shared" ref="M131:S131" si="56">M129+M130</f>
        <v>0</v>
      </c>
      <c r="N131" s="115"/>
      <c r="O131" s="114">
        <f t="shared" si="56"/>
        <v>0</v>
      </c>
      <c r="P131" s="115"/>
      <c r="Q131" s="114">
        <f t="shared" si="56"/>
        <v>0</v>
      </c>
      <c r="R131" s="115"/>
      <c r="S131" s="114">
        <f t="shared" si="56"/>
        <v>0</v>
      </c>
      <c r="T131" s="115"/>
    </row>
    <row r="132" spans="1:20" ht="21.95" customHeight="1">
      <c r="A132" s="162" t="s">
        <v>129</v>
      </c>
      <c r="B132" s="163"/>
      <c r="C132" s="163"/>
      <c r="D132" s="163"/>
      <c r="E132" s="163"/>
      <c r="F132" s="163"/>
      <c r="G132" s="163"/>
      <c r="H132" s="164"/>
      <c r="I132" s="112">
        <f>I131*K139</f>
        <v>0</v>
      </c>
      <c r="J132" s="113"/>
      <c r="K132" s="112">
        <f>K131*K140</f>
        <v>0</v>
      </c>
      <c r="L132" s="113"/>
      <c r="M132" s="114">
        <f>M131*K141</f>
        <v>0</v>
      </c>
      <c r="N132" s="115"/>
      <c r="O132" s="114">
        <f>O131*K142</f>
        <v>0</v>
      </c>
      <c r="P132" s="115"/>
      <c r="Q132" s="114">
        <f>Q131*K143</f>
        <v>0</v>
      </c>
      <c r="R132" s="115"/>
      <c r="S132" s="114">
        <f>S131*K144</f>
        <v>0</v>
      </c>
      <c r="T132" s="115"/>
    </row>
    <row r="133" spans="1:20" ht="21.95" customHeight="1">
      <c r="A133" s="171" t="s">
        <v>202</v>
      </c>
      <c r="B133" s="171"/>
      <c r="C133" s="171"/>
      <c r="D133" s="171"/>
      <c r="E133" s="171"/>
      <c r="F133" s="171"/>
      <c r="G133" s="171"/>
      <c r="H133" s="171"/>
      <c r="I133" s="112" t="e">
        <f>I131/I124</f>
        <v>#DIV/0!</v>
      </c>
      <c r="J133" s="113"/>
      <c r="K133" s="112" t="e">
        <f>K131/K124</f>
        <v>#DIV/0!</v>
      </c>
      <c r="L133" s="113"/>
      <c r="M133" s="104" t="e">
        <f t="shared" ref="M133:S133" si="57">M131/M124</f>
        <v>#DIV/0!</v>
      </c>
      <c r="N133" s="105"/>
      <c r="O133" s="104" t="e">
        <f t="shared" si="57"/>
        <v>#DIV/0!</v>
      </c>
      <c r="P133" s="105"/>
      <c r="Q133" s="104" t="e">
        <f t="shared" si="57"/>
        <v>#DIV/0!</v>
      </c>
      <c r="R133" s="105"/>
      <c r="S133" s="104" t="e">
        <f t="shared" si="57"/>
        <v>#DIV/0!</v>
      </c>
      <c r="T133" s="105"/>
    </row>
    <row r="134" spans="1:20" ht="21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ht="21.95" customHeight="1">
      <c r="A135" s="127" t="s">
        <v>130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28"/>
    </row>
    <row r="136" spans="1:20" ht="21.95" customHeight="1">
      <c r="A136" s="120" t="s">
        <v>144</v>
      </c>
      <c r="B136" s="120"/>
      <c r="C136" s="120"/>
      <c r="D136" s="120"/>
      <c r="E136" s="120"/>
      <c r="F136" s="120" t="s">
        <v>143</v>
      </c>
      <c r="G136" s="120"/>
      <c r="H136" s="120"/>
      <c r="I136" s="120"/>
      <c r="J136" s="120"/>
      <c r="K136" s="173" t="s">
        <v>142</v>
      </c>
      <c r="L136" s="174"/>
      <c r="M136" s="174"/>
      <c r="N136" s="174"/>
      <c r="O136" s="175"/>
      <c r="P136" s="106" t="s">
        <v>160</v>
      </c>
      <c r="Q136" s="106"/>
      <c r="R136" s="106"/>
      <c r="S136" s="106"/>
      <c r="T136" s="106"/>
    </row>
    <row r="137" spans="1:20" ht="21.95" customHeight="1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76"/>
      <c r="L137" s="177"/>
      <c r="M137" s="177"/>
      <c r="N137" s="177"/>
      <c r="O137" s="178"/>
      <c r="P137" s="106"/>
      <c r="Q137" s="106"/>
      <c r="R137" s="106"/>
      <c r="S137" s="106"/>
      <c r="T137" s="106"/>
    </row>
    <row r="138" spans="1:20" ht="21.95" customHeight="1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79"/>
      <c r="L138" s="180"/>
      <c r="M138" s="180"/>
      <c r="N138" s="180"/>
      <c r="O138" s="181"/>
      <c r="P138" s="106"/>
      <c r="Q138" s="106"/>
      <c r="R138" s="106"/>
      <c r="S138" s="106"/>
      <c r="T138" s="106"/>
    </row>
    <row r="139" spans="1:20" ht="21.95" customHeight="1">
      <c r="A139" s="55" t="s">
        <v>131</v>
      </c>
      <c r="B139" s="130" t="s">
        <v>145</v>
      </c>
      <c r="C139" s="130"/>
      <c r="D139" s="130"/>
      <c r="E139" s="130"/>
      <c r="F139" s="189">
        <f>I131</f>
        <v>0</v>
      </c>
      <c r="G139" s="189"/>
      <c r="H139" s="189"/>
      <c r="I139" s="189"/>
      <c r="J139" s="189"/>
      <c r="K139" s="182">
        <v>1</v>
      </c>
      <c r="L139" s="183"/>
      <c r="M139" s="183"/>
      <c r="N139" s="183"/>
      <c r="O139" s="184"/>
      <c r="P139" s="172">
        <f t="shared" ref="P139:P144" si="58">F139*K139</f>
        <v>0</v>
      </c>
      <c r="Q139" s="172"/>
      <c r="R139" s="172"/>
      <c r="S139" s="172"/>
      <c r="T139" s="172"/>
    </row>
    <row r="140" spans="1:20" ht="21.95" customHeight="1">
      <c r="A140" s="55" t="s">
        <v>132</v>
      </c>
      <c r="B140" s="130" t="s">
        <v>146</v>
      </c>
      <c r="C140" s="130"/>
      <c r="D140" s="130"/>
      <c r="E140" s="130"/>
      <c r="F140" s="189">
        <f>K131</f>
        <v>0</v>
      </c>
      <c r="G140" s="189"/>
      <c r="H140" s="189"/>
      <c r="I140" s="189"/>
      <c r="J140" s="189"/>
      <c r="K140" s="182">
        <v>12</v>
      </c>
      <c r="L140" s="183"/>
      <c r="M140" s="183"/>
      <c r="N140" s="183"/>
      <c r="O140" s="184"/>
      <c r="P140" s="172">
        <f t="shared" si="58"/>
        <v>0</v>
      </c>
      <c r="Q140" s="172"/>
      <c r="R140" s="172"/>
      <c r="S140" s="172"/>
      <c r="T140" s="172"/>
    </row>
    <row r="141" spans="1:20" ht="21.95" customHeight="1">
      <c r="A141" s="62" t="s">
        <v>137</v>
      </c>
      <c r="B141" s="130" t="s">
        <v>147</v>
      </c>
      <c r="C141" s="130"/>
      <c r="D141" s="130"/>
      <c r="E141" s="130"/>
      <c r="F141" s="190">
        <f>M131</f>
        <v>0</v>
      </c>
      <c r="G141" s="190"/>
      <c r="H141" s="190"/>
      <c r="I141" s="190"/>
      <c r="J141" s="190"/>
      <c r="K141" s="185">
        <v>4</v>
      </c>
      <c r="L141" s="186"/>
      <c r="M141" s="186"/>
      <c r="N141" s="186"/>
      <c r="O141" s="187"/>
      <c r="P141" s="172">
        <f t="shared" si="58"/>
        <v>0</v>
      </c>
      <c r="Q141" s="172"/>
      <c r="R141" s="172"/>
      <c r="S141" s="172"/>
      <c r="T141" s="172"/>
    </row>
    <row r="142" spans="1:20" ht="21.95" customHeight="1">
      <c r="A142" s="55" t="s">
        <v>138</v>
      </c>
      <c r="B142" s="130" t="s">
        <v>148</v>
      </c>
      <c r="C142" s="130"/>
      <c r="D142" s="130"/>
      <c r="E142" s="130"/>
      <c r="F142" s="189">
        <f>O131</f>
        <v>0</v>
      </c>
      <c r="G142" s="189"/>
      <c r="H142" s="189"/>
      <c r="I142" s="189"/>
      <c r="J142" s="189"/>
      <c r="K142" s="182">
        <v>4</v>
      </c>
      <c r="L142" s="183"/>
      <c r="M142" s="183"/>
      <c r="N142" s="183"/>
      <c r="O142" s="184"/>
      <c r="P142" s="172">
        <f t="shared" si="58"/>
        <v>0</v>
      </c>
      <c r="Q142" s="172"/>
      <c r="R142" s="172"/>
      <c r="S142" s="172"/>
      <c r="T142" s="172"/>
    </row>
    <row r="143" spans="1:20" ht="21.95" customHeight="1">
      <c r="A143" s="55" t="s">
        <v>139</v>
      </c>
      <c r="B143" s="130" t="s">
        <v>149</v>
      </c>
      <c r="C143" s="130"/>
      <c r="D143" s="130"/>
      <c r="E143" s="130"/>
      <c r="F143" s="189">
        <f>Q131</f>
        <v>0</v>
      </c>
      <c r="G143" s="189"/>
      <c r="H143" s="189"/>
      <c r="I143" s="189"/>
      <c r="J143" s="189"/>
      <c r="K143" s="182">
        <v>4</v>
      </c>
      <c r="L143" s="183"/>
      <c r="M143" s="183"/>
      <c r="N143" s="183"/>
      <c r="O143" s="184"/>
      <c r="P143" s="172">
        <f t="shared" si="58"/>
        <v>0</v>
      </c>
      <c r="Q143" s="172"/>
      <c r="R143" s="172"/>
      <c r="S143" s="172"/>
      <c r="T143" s="172"/>
    </row>
    <row r="144" spans="1:20" ht="21.95" customHeight="1">
      <c r="A144" s="55" t="s">
        <v>140</v>
      </c>
      <c r="B144" s="130" t="s">
        <v>150</v>
      </c>
      <c r="C144" s="130"/>
      <c r="D144" s="130"/>
      <c r="E144" s="130"/>
      <c r="F144" s="189">
        <f>S131</f>
        <v>0</v>
      </c>
      <c r="G144" s="189"/>
      <c r="H144" s="189"/>
      <c r="I144" s="189"/>
      <c r="J144" s="189"/>
      <c r="K144" s="182">
        <v>5</v>
      </c>
      <c r="L144" s="183"/>
      <c r="M144" s="183"/>
      <c r="N144" s="183"/>
      <c r="O144" s="184"/>
      <c r="P144" s="172">
        <f t="shared" si="58"/>
        <v>0</v>
      </c>
      <c r="Q144" s="172"/>
      <c r="R144" s="172"/>
      <c r="S144" s="172"/>
      <c r="T144" s="172"/>
    </row>
    <row r="145" spans="1:20" ht="21.95" customHeight="1">
      <c r="A145" s="145" t="s">
        <v>151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7"/>
      <c r="P145" s="172">
        <f>SUM(P139:T144)</f>
        <v>0</v>
      </c>
      <c r="Q145" s="172"/>
      <c r="R145" s="172"/>
      <c r="S145" s="172"/>
      <c r="T145" s="172"/>
    </row>
    <row r="146" spans="1:20" ht="21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ht="21.95" customHeight="1">
      <c r="A147" s="127" t="s">
        <v>133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28"/>
    </row>
    <row r="148" spans="1:20" ht="21.95" customHeight="1">
      <c r="A148" s="127" t="s">
        <v>134</v>
      </c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28"/>
    </row>
    <row r="149" spans="1:20" ht="39.75" customHeight="1">
      <c r="A149" s="162" t="s">
        <v>49</v>
      </c>
      <c r="B149" s="163"/>
      <c r="C149" s="163"/>
      <c r="D149" s="163"/>
      <c r="E149" s="163"/>
      <c r="F149" s="163"/>
      <c r="G149" s="163"/>
      <c r="H149" s="164"/>
      <c r="I149" s="109" t="str">
        <f>I32</f>
        <v>Almoxarife</v>
      </c>
      <c r="J149" s="110"/>
      <c r="K149" s="109" t="str">
        <f>K32</f>
        <v>Apoio Operacional</v>
      </c>
      <c r="L149" s="110"/>
      <c r="M149" s="109" t="str">
        <f>M32</f>
        <v>Motorista</v>
      </c>
      <c r="N149" s="110"/>
      <c r="O149" s="109" t="str">
        <f>O32</f>
        <v>Recepcionista</v>
      </c>
      <c r="P149" s="110"/>
      <c r="Q149" s="109" t="str">
        <f>Q32</f>
        <v>Recepcionista Bilíngue</v>
      </c>
      <c r="R149" s="110"/>
      <c r="S149" s="109" t="str">
        <f>S32</f>
        <v>Secretaria Executiva Belíngue</v>
      </c>
      <c r="T149" s="110"/>
    </row>
    <row r="150" spans="1:20" ht="21.95" customHeight="1">
      <c r="A150" s="50" t="s">
        <v>0</v>
      </c>
      <c r="B150" s="191" t="s">
        <v>135</v>
      </c>
      <c r="C150" s="192"/>
      <c r="D150" s="192"/>
      <c r="E150" s="192"/>
      <c r="F150" s="192"/>
      <c r="G150" s="192"/>
      <c r="H150" s="193"/>
      <c r="I150" s="112">
        <f>F139</f>
        <v>0</v>
      </c>
      <c r="J150" s="113"/>
      <c r="K150" s="112">
        <f>F140</f>
        <v>0</v>
      </c>
      <c r="L150" s="113"/>
      <c r="M150" s="112">
        <f>F141</f>
        <v>0</v>
      </c>
      <c r="N150" s="113"/>
      <c r="O150" s="112">
        <f>F142</f>
        <v>0</v>
      </c>
      <c r="P150" s="113"/>
      <c r="Q150" s="112">
        <f>F143</f>
        <v>0</v>
      </c>
      <c r="R150" s="113"/>
      <c r="S150" s="112">
        <f>F144</f>
        <v>0</v>
      </c>
      <c r="T150" s="113"/>
    </row>
    <row r="151" spans="1:20" ht="21.95" customHeight="1">
      <c r="A151" s="50" t="s">
        <v>3</v>
      </c>
      <c r="B151" s="191" t="s">
        <v>136</v>
      </c>
      <c r="C151" s="192"/>
      <c r="D151" s="192"/>
      <c r="E151" s="192"/>
      <c r="F151" s="192"/>
      <c r="G151" s="192"/>
      <c r="H151" s="193"/>
      <c r="I151" s="112">
        <f>P139</f>
        <v>0</v>
      </c>
      <c r="J151" s="113"/>
      <c r="K151" s="112">
        <f>P140</f>
        <v>0</v>
      </c>
      <c r="L151" s="113"/>
      <c r="M151" s="112">
        <f>P141</f>
        <v>0</v>
      </c>
      <c r="N151" s="113"/>
      <c r="O151" s="112">
        <f>P142</f>
        <v>0</v>
      </c>
      <c r="P151" s="113"/>
      <c r="Q151" s="112">
        <f>P143</f>
        <v>0</v>
      </c>
      <c r="R151" s="113"/>
      <c r="S151" s="112">
        <f>P144</f>
        <v>0</v>
      </c>
      <c r="T151" s="113"/>
    </row>
    <row r="152" spans="1:20" ht="27" customHeight="1">
      <c r="A152" s="50" t="s">
        <v>4</v>
      </c>
      <c r="B152" s="191" t="s">
        <v>153</v>
      </c>
      <c r="C152" s="192"/>
      <c r="D152" s="192"/>
      <c r="E152" s="192"/>
      <c r="F152" s="192"/>
      <c r="G152" s="192"/>
      <c r="H152" s="193"/>
      <c r="I152" s="112">
        <f>I151*12</f>
        <v>0</v>
      </c>
      <c r="J152" s="113"/>
      <c r="K152" s="112">
        <f>K151*12</f>
        <v>0</v>
      </c>
      <c r="L152" s="113"/>
      <c r="M152" s="112">
        <f>M151*12</f>
        <v>0</v>
      </c>
      <c r="N152" s="113"/>
      <c r="O152" s="112">
        <f t="shared" ref="O152" si="59">O151*12</f>
        <v>0</v>
      </c>
      <c r="P152" s="113"/>
      <c r="Q152" s="112">
        <f t="shared" ref="Q152" si="60">Q151*12</f>
        <v>0</v>
      </c>
      <c r="R152" s="113"/>
      <c r="S152" s="112">
        <f t="shared" ref="S152" si="61">S151*12</f>
        <v>0</v>
      </c>
      <c r="T152" s="113"/>
    </row>
    <row r="153" spans="1:20" ht="21.95" customHeight="1">
      <c r="A153" s="171" t="s">
        <v>201</v>
      </c>
      <c r="B153" s="171"/>
      <c r="C153" s="171"/>
      <c r="D153" s="171"/>
      <c r="E153" s="171"/>
      <c r="F153" s="171"/>
      <c r="G153" s="171"/>
      <c r="H153" s="171"/>
      <c r="I153" s="104">
        <f>SUM(I152:T152)</f>
        <v>0</v>
      </c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105"/>
    </row>
    <row r="154" spans="1:20" ht="15.75" customHeight="1">
      <c r="A154" s="188" t="s">
        <v>157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ht="15.75" customHeight="1"/>
    <row r="156" spans="1:20" ht="15.75" customHeight="1"/>
    <row r="157" spans="1:20" ht="15.75" customHeight="1"/>
    <row r="158" spans="1:20" ht="15.75" customHeight="1"/>
    <row r="159" spans="1:20" ht="15.75" customHeight="1"/>
    <row r="160" spans="1:2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</sheetData>
  <mergeCells count="687">
    <mergeCell ref="I149:J149"/>
    <mergeCell ref="I150:J150"/>
    <mergeCell ref="I151:J151"/>
    <mergeCell ref="I152:J152"/>
    <mergeCell ref="K149:L149"/>
    <mergeCell ref="K150:L150"/>
    <mergeCell ref="K151:L151"/>
    <mergeCell ref="K152:L152"/>
    <mergeCell ref="I153:T153"/>
    <mergeCell ref="M150:N150"/>
    <mergeCell ref="O150:P150"/>
    <mergeCell ref="Q150:R150"/>
    <mergeCell ref="S150:T150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I118:J118"/>
    <mergeCell ref="I119:J119"/>
    <mergeCell ref="I120:J120"/>
    <mergeCell ref="K118:L118"/>
    <mergeCell ref="K119:L119"/>
    <mergeCell ref="K120:L120"/>
    <mergeCell ref="I123:J123"/>
    <mergeCell ref="I124:J124"/>
    <mergeCell ref="I125:J125"/>
    <mergeCell ref="K100:L100"/>
    <mergeCell ref="I115:J115"/>
    <mergeCell ref="I116:J116"/>
    <mergeCell ref="K115:L115"/>
    <mergeCell ref="K116:L116"/>
    <mergeCell ref="C110:H110"/>
    <mergeCell ref="C111:H111"/>
    <mergeCell ref="I103:J103"/>
    <mergeCell ref="K103:L103"/>
    <mergeCell ref="I104:J104"/>
    <mergeCell ref="K104:L104"/>
    <mergeCell ref="K105:L105"/>
    <mergeCell ref="I105:J105"/>
    <mergeCell ref="I106:J106"/>
    <mergeCell ref="K106:L106"/>
    <mergeCell ref="A100:G100"/>
    <mergeCell ref="K81:L81"/>
    <mergeCell ref="K82:L82"/>
    <mergeCell ref="K83:L83"/>
    <mergeCell ref="K84:L84"/>
    <mergeCell ref="K85:L85"/>
    <mergeCell ref="K86:L86"/>
    <mergeCell ref="K87:L87"/>
    <mergeCell ref="K88:L88"/>
    <mergeCell ref="I91:J91"/>
    <mergeCell ref="K91:L91"/>
    <mergeCell ref="I81:J81"/>
    <mergeCell ref="I82:J82"/>
    <mergeCell ref="I83:J83"/>
    <mergeCell ref="I84:J84"/>
    <mergeCell ref="I85:J85"/>
    <mergeCell ref="I86:J86"/>
    <mergeCell ref="I87:J87"/>
    <mergeCell ref="I88:J88"/>
    <mergeCell ref="I55:J55"/>
    <mergeCell ref="I56:J56"/>
    <mergeCell ref="I57:J57"/>
    <mergeCell ref="I58:J58"/>
    <mergeCell ref="I59:J59"/>
    <mergeCell ref="I60:J6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M124:N124"/>
    <mergeCell ref="O124:P124"/>
    <mergeCell ref="Q124:R124"/>
    <mergeCell ref="S124:T124"/>
    <mergeCell ref="A71:T71"/>
    <mergeCell ref="A81:B81"/>
    <mergeCell ref="C82:G82"/>
    <mergeCell ref="C83:G83"/>
    <mergeCell ref="C84:G84"/>
    <mergeCell ref="C85:G85"/>
    <mergeCell ref="C86:G86"/>
    <mergeCell ref="C87:G87"/>
    <mergeCell ref="A87:B87"/>
    <mergeCell ref="C81:G81"/>
    <mergeCell ref="A85:B85"/>
    <mergeCell ref="A86:B86"/>
    <mergeCell ref="A82:B82"/>
    <mergeCell ref="A83:B83"/>
    <mergeCell ref="A84:B84"/>
    <mergeCell ref="S76:T76"/>
    <mergeCell ref="M77:N77"/>
    <mergeCell ref="O77:P77"/>
    <mergeCell ref="A88:G88"/>
    <mergeCell ref="I75:J75"/>
    <mergeCell ref="A7:T7"/>
    <mergeCell ref="A1:T1"/>
    <mergeCell ref="A60:G60"/>
    <mergeCell ref="C64:G64"/>
    <mergeCell ref="A13:N13"/>
    <mergeCell ref="B14:N14"/>
    <mergeCell ref="B15:N15"/>
    <mergeCell ref="P17:T17"/>
    <mergeCell ref="P18:T18"/>
    <mergeCell ref="P19:T19"/>
    <mergeCell ref="P20:T20"/>
    <mergeCell ref="P21:T21"/>
    <mergeCell ref="A5:T5"/>
    <mergeCell ref="A6:T6"/>
    <mergeCell ref="A3:T3"/>
    <mergeCell ref="A9:T9"/>
    <mergeCell ref="A10:T10"/>
    <mergeCell ref="B11:N11"/>
    <mergeCell ref="B12:N12"/>
    <mergeCell ref="I29:T29"/>
    <mergeCell ref="I30:J30"/>
    <mergeCell ref="I31:J31"/>
    <mergeCell ref="K30:L30"/>
    <mergeCell ref="K31:L31"/>
    <mergeCell ref="A48:T48"/>
    <mergeCell ref="I32:J32"/>
    <mergeCell ref="I33:J33"/>
    <mergeCell ref="I44:J44"/>
    <mergeCell ref="I45:J45"/>
    <mergeCell ref="I46:J46"/>
    <mergeCell ref="I47:J47"/>
    <mergeCell ref="K44:L44"/>
    <mergeCell ref="K45:L45"/>
    <mergeCell ref="K46:L46"/>
    <mergeCell ref="K47:L47"/>
    <mergeCell ref="M39:N39"/>
    <mergeCell ref="O39:P39"/>
    <mergeCell ref="Q39:R39"/>
    <mergeCell ref="S39:T39"/>
    <mergeCell ref="M40:N40"/>
    <mergeCell ref="S45:T45"/>
    <mergeCell ref="K32:L32"/>
    <mergeCell ref="K33:L33"/>
    <mergeCell ref="I37:J37"/>
    <mergeCell ref="I38:J38"/>
    <mergeCell ref="I39:J39"/>
    <mergeCell ref="I40:J40"/>
    <mergeCell ref="K37:L37"/>
    <mergeCell ref="A37:B37"/>
    <mergeCell ref="A36:T36"/>
    <mergeCell ref="B29:H29"/>
    <mergeCell ref="B30:H30"/>
    <mergeCell ref="B31:H31"/>
    <mergeCell ref="B32:H32"/>
    <mergeCell ref="B33:H33"/>
    <mergeCell ref="C37:H37"/>
    <mergeCell ref="Q30:R30"/>
    <mergeCell ref="Q33:R33"/>
    <mergeCell ref="S31:T31"/>
    <mergeCell ref="S32:T32"/>
    <mergeCell ref="S33:T33"/>
    <mergeCell ref="S30:T30"/>
    <mergeCell ref="M37:N37"/>
    <mergeCell ref="O37:P37"/>
    <mergeCell ref="Q37:R37"/>
    <mergeCell ref="S37:T37"/>
    <mergeCell ref="M31:N31"/>
    <mergeCell ref="M32:N32"/>
    <mergeCell ref="M33:N33"/>
    <mergeCell ref="O32:P32"/>
    <mergeCell ref="O33:P33"/>
    <mergeCell ref="A52:B52"/>
    <mergeCell ref="A53:B53"/>
    <mergeCell ref="A54:B54"/>
    <mergeCell ref="C52:G52"/>
    <mergeCell ref="C53:G53"/>
    <mergeCell ref="C54:G54"/>
    <mergeCell ref="A46:B46"/>
    <mergeCell ref="A51:B51"/>
    <mergeCell ref="C46:G46"/>
    <mergeCell ref="C51:G51"/>
    <mergeCell ref="A47:G47"/>
    <mergeCell ref="A49:T49"/>
    <mergeCell ref="I51:J51"/>
    <mergeCell ref="I52:J52"/>
    <mergeCell ref="I53:J53"/>
    <mergeCell ref="I54:J54"/>
    <mergeCell ref="M46:N46"/>
    <mergeCell ref="O46:P46"/>
    <mergeCell ref="Q46:R46"/>
    <mergeCell ref="S46:T46"/>
    <mergeCell ref="M47:N47"/>
    <mergeCell ref="O47:P47"/>
    <mergeCell ref="Q47:R47"/>
    <mergeCell ref="S47:T47"/>
    <mergeCell ref="A55:B55"/>
    <mergeCell ref="A56:B56"/>
    <mergeCell ref="A57:B57"/>
    <mergeCell ref="C55:G55"/>
    <mergeCell ref="C56:G56"/>
    <mergeCell ref="C57:G57"/>
    <mergeCell ref="A66:B66"/>
    <mergeCell ref="A67:B67"/>
    <mergeCell ref="A68:B68"/>
    <mergeCell ref="A63:B63"/>
    <mergeCell ref="A64:B64"/>
    <mergeCell ref="A65:B65"/>
    <mergeCell ref="C66:H66"/>
    <mergeCell ref="C67:H67"/>
    <mergeCell ref="C63:H63"/>
    <mergeCell ref="C68:H68"/>
    <mergeCell ref="A58:B58"/>
    <mergeCell ref="A59:B59"/>
    <mergeCell ref="C58:G58"/>
    <mergeCell ref="C59:G59"/>
    <mergeCell ref="C65:H65"/>
    <mergeCell ref="I66:J66"/>
    <mergeCell ref="I67:J67"/>
    <mergeCell ref="I68:J68"/>
    <mergeCell ref="K66:L66"/>
    <mergeCell ref="K67:L67"/>
    <mergeCell ref="K68:L68"/>
    <mergeCell ref="I69:J69"/>
    <mergeCell ref="K69:L69"/>
    <mergeCell ref="I70:J70"/>
    <mergeCell ref="K70:L70"/>
    <mergeCell ref="C69:H69"/>
    <mergeCell ref="A80:T80"/>
    <mergeCell ref="A77:B77"/>
    <mergeCell ref="A74:T74"/>
    <mergeCell ref="A75:B75"/>
    <mergeCell ref="A76:B76"/>
    <mergeCell ref="C75:H75"/>
    <mergeCell ref="C76:H76"/>
    <mergeCell ref="C77:H77"/>
    <mergeCell ref="A78:H78"/>
    <mergeCell ref="A70:H70"/>
    <mergeCell ref="A69:B69"/>
    <mergeCell ref="M75:N75"/>
    <mergeCell ref="O75:P75"/>
    <mergeCell ref="Q75:R75"/>
    <mergeCell ref="S75:T75"/>
    <mergeCell ref="M76:N76"/>
    <mergeCell ref="O76:P76"/>
    <mergeCell ref="K75:L75"/>
    <mergeCell ref="K76:L76"/>
    <mergeCell ref="K77:L77"/>
    <mergeCell ref="K78:L78"/>
    <mergeCell ref="Q76:R76"/>
    <mergeCell ref="Q77:R77"/>
    <mergeCell ref="S77:T77"/>
    <mergeCell ref="I76:J76"/>
    <mergeCell ref="I77:J77"/>
    <mergeCell ref="I78:J78"/>
    <mergeCell ref="M118:N118"/>
    <mergeCell ref="O118:P118"/>
    <mergeCell ref="Q118:R118"/>
    <mergeCell ref="S118:T118"/>
    <mergeCell ref="M115:N115"/>
    <mergeCell ref="O115:P115"/>
    <mergeCell ref="Q115:R115"/>
    <mergeCell ref="S115:T115"/>
    <mergeCell ref="M116:N116"/>
    <mergeCell ref="O116:P116"/>
    <mergeCell ref="S93:T93"/>
    <mergeCell ref="M94:N94"/>
    <mergeCell ref="O94:P94"/>
    <mergeCell ref="Q94:R94"/>
    <mergeCell ref="S94:T94"/>
    <mergeCell ref="M95:N95"/>
    <mergeCell ref="O95:P95"/>
    <mergeCell ref="Q95:R95"/>
    <mergeCell ref="M78:N78"/>
    <mergeCell ref="O78:P78"/>
    <mergeCell ref="M119:N119"/>
    <mergeCell ref="A95:B95"/>
    <mergeCell ref="C103:H103"/>
    <mergeCell ref="M93:N93"/>
    <mergeCell ref="O93:P93"/>
    <mergeCell ref="Q93:R93"/>
    <mergeCell ref="I93:J93"/>
    <mergeCell ref="I94:J94"/>
    <mergeCell ref="I95:J95"/>
    <mergeCell ref="I96:J96"/>
    <mergeCell ref="I97:J97"/>
    <mergeCell ref="I98:J98"/>
    <mergeCell ref="I99:J99"/>
    <mergeCell ref="I100:J100"/>
    <mergeCell ref="K93:L93"/>
    <mergeCell ref="K94:L94"/>
    <mergeCell ref="K95:L95"/>
    <mergeCell ref="K96:L96"/>
    <mergeCell ref="K97:L97"/>
    <mergeCell ref="K98:L98"/>
    <mergeCell ref="A115:G115"/>
    <mergeCell ref="A116:G116"/>
    <mergeCell ref="A114:T114"/>
    <mergeCell ref="A106:H106"/>
    <mergeCell ref="A154:T154"/>
    <mergeCell ref="P139:T139"/>
    <mergeCell ref="P140:T140"/>
    <mergeCell ref="P141:T141"/>
    <mergeCell ref="P142:T142"/>
    <mergeCell ref="P143:T143"/>
    <mergeCell ref="P144:T144"/>
    <mergeCell ref="B144:E144"/>
    <mergeCell ref="B143:E143"/>
    <mergeCell ref="B142:E142"/>
    <mergeCell ref="B141:E141"/>
    <mergeCell ref="B140:E140"/>
    <mergeCell ref="B139:E139"/>
    <mergeCell ref="F139:J139"/>
    <mergeCell ref="F140:J140"/>
    <mergeCell ref="F141:J141"/>
    <mergeCell ref="B152:H152"/>
    <mergeCell ref="F142:J142"/>
    <mergeCell ref="F143:J143"/>
    <mergeCell ref="F144:J144"/>
    <mergeCell ref="A153:H153"/>
    <mergeCell ref="B150:H150"/>
    <mergeCell ref="B151:H151"/>
    <mergeCell ref="M152:N152"/>
    <mergeCell ref="A149:H149"/>
    <mergeCell ref="A135:T135"/>
    <mergeCell ref="B124:H124"/>
    <mergeCell ref="B125:H125"/>
    <mergeCell ref="B126:H126"/>
    <mergeCell ref="B127:H127"/>
    <mergeCell ref="B128:H128"/>
    <mergeCell ref="B130:H130"/>
    <mergeCell ref="A120:H120"/>
    <mergeCell ref="A133:H133"/>
    <mergeCell ref="A122:T122"/>
    <mergeCell ref="A136:E138"/>
    <mergeCell ref="F136:J138"/>
    <mergeCell ref="P145:T145"/>
    <mergeCell ref="A145:O145"/>
    <mergeCell ref="K136:O138"/>
    <mergeCell ref="K139:O139"/>
    <mergeCell ref="K140:O140"/>
    <mergeCell ref="K141:O141"/>
    <mergeCell ref="K142:O142"/>
    <mergeCell ref="K143:O143"/>
    <mergeCell ref="K144:O144"/>
    <mergeCell ref="A148:T148"/>
    <mergeCell ref="A147:T147"/>
    <mergeCell ref="A96:B96"/>
    <mergeCell ref="A97:B97"/>
    <mergeCell ref="A93:B93"/>
    <mergeCell ref="A94:B94"/>
    <mergeCell ref="A123:H123"/>
    <mergeCell ref="A129:H129"/>
    <mergeCell ref="A131:H131"/>
    <mergeCell ref="A132:H132"/>
    <mergeCell ref="C104:H104"/>
    <mergeCell ref="C105:H105"/>
    <mergeCell ref="A111:B111"/>
    <mergeCell ref="A112:H112"/>
    <mergeCell ref="A109:B109"/>
    <mergeCell ref="A110:B110"/>
    <mergeCell ref="A108:T108"/>
    <mergeCell ref="A105:B105"/>
    <mergeCell ref="M105:N105"/>
    <mergeCell ref="A118:G118"/>
    <mergeCell ref="A117:T117"/>
    <mergeCell ref="A119:G119"/>
    <mergeCell ref="A113:B113"/>
    <mergeCell ref="C113:T113"/>
    <mergeCell ref="M106:N106"/>
    <mergeCell ref="A99:B99"/>
    <mergeCell ref="C93:G93"/>
    <mergeCell ref="C94:G94"/>
    <mergeCell ref="C95:G95"/>
    <mergeCell ref="C96:G96"/>
    <mergeCell ref="C97:G97"/>
    <mergeCell ref="C99:G99"/>
    <mergeCell ref="A98:G98"/>
    <mergeCell ref="K99:L99"/>
    <mergeCell ref="C109:H109"/>
    <mergeCell ref="A103:B103"/>
    <mergeCell ref="A104:B104"/>
    <mergeCell ref="A102:T102"/>
    <mergeCell ref="S95:T95"/>
    <mergeCell ref="M96:N96"/>
    <mergeCell ref="O96:P96"/>
    <mergeCell ref="Q96:R96"/>
    <mergeCell ref="S96:T96"/>
    <mergeCell ref="M97:N97"/>
    <mergeCell ref="O97:P97"/>
    <mergeCell ref="Q97:R97"/>
    <mergeCell ref="S97:T97"/>
    <mergeCell ref="M98:N98"/>
    <mergeCell ref="O98:P98"/>
    <mergeCell ref="Q98:R98"/>
    <mergeCell ref="L17:O17"/>
    <mergeCell ref="L18:O18"/>
    <mergeCell ref="L19:O19"/>
    <mergeCell ref="L20:O20"/>
    <mergeCell ref="L21:O21"/>
    <mergeCell ref="L22:O22"/>
    <mergeCell ref="L23:O23"/>
    <mergeCell ref="M30:N30"/>
    <mergeCell ref="O30:P30"/>
    <mergeCell ref="P22:T22"/>
    <mergeCell ref="P23:T23"/>
    <mergeCell ref="A28:T28"/>
    <mergeCell ref="A25:T25"/>
    <mergeCell ref="A26:T26"/>
    <mergeCell ref="A17:E17"/>
    <mergeCell ref="A18:E18"/>
    <mergeCell ref="A19:E19"/>
    <mergeCell ref="A20:E20"/>
    <mergeCell ref="F19:J19"/>
    <mergeCell ref="F20:J20"/>
    <mergeCell ref="F21:J21"/>
    <mergeCell ref="F22:J22"/>
    <mergeCell ref="F23:J23"/>
    <mergeCell ref="A21:E21"/>
    <mergeCell ref="S13:T13"/>
    <mergeCell ref="S14:T14"/>
    <mergeCell ref="S15:T15"/>
    <mergeCell ref="O31:P31"/>
    <mergeCell ref="Q32:R32"/>
    <mergeCell ref="Q31:R31"/>
    <mergeCell ref="A34:T34"/>
    <mergeCell ref="Q44:R44"/>
    <mergeCell ref="S44:T44"/>
    <mergeCell ref="A22:E22"/>
    <mergeCell ref="A23:E23"/>
    <mergeCell ref="F17:J17"/>
    <mergeCell ref="O13:P13"/>
    <mergeCell ref="O14:P14"/>
    <mergeCell ref="O15:P15"/>
    <mergeCell ref="Q14:R14"/>
    <mergeCell ref="Q15:R15"/>
    <mergeCell ref="Q13:R13"/>
    <mergeCell ref="O40:P40"/>
    <mergeCell ref="Q40:R40"/>
    <mergeCell ref="S40:T40"/>
    <mergeCell ref="M44:N44"/>
    <mergeCell ref="O44:P44"/>
    <mergeCell ref="F18:J18"/>
    <mergeCell ref="A44:B44"/>
    <mergeCell ref="A45:B45"/>
    <mergeCell ref="A43:T43"/>
    <mergeCell ref="C44:G44"/>
    <mergeCell ref="C45:G45"/>
    <mergeCell ref="A38:B38"/>
    <mergeCell ref="A39:B39"/>
    <mergeCell ref="C38:H38"/>
    <mergeCell ref="C39:H39"/>
    <mergeCell ref="A40:H40"/>
    <mergeCell ref="M38:N38"/>
    <mergeCell ref="O38:P38"/>
    <mergeCell ref="Q38:R38"/>
    <mergeCell ref="S38:T38"/>
    <mergeCell ref="M45:N45"/>
    <mergeCell ref="O45:P45"/>
    <mergeCell ref="Q45:R45"/>
    <mergeCell ref="A41:T41"/>
    <mergeCell ref="K38:L38"/>
    <mergeCell ref="K39:L39"/>
    <mergeCell ref="K40:L40"/>
    <mergeCell ref="M51:N51"/>
    <mergeCell ref="O51:P51"/>
    <mergeCell ref="Q51:R51"/>
    <mergeCell ref="S51:T51"/>
    <mergeCell ref="M52:N52"/>
    <mergeCell ref="O52:P52"/>
    <mergeCell ref="Q52:R52"/>
    <mergeCell ref="S52:T52"/>
    <mergeCell ref="M53:N53"/>
    <mergeCell ref="O53:P53"/>
    <mergeCell ref="Q53:R53"/>
    <mergeCell ref="S53:T53"/>
    <mergeCell ref="M54:N54"/>
    <mergeCell ref="O54:P54"/>
    <mergeCell ref="Q54:R54"/>
    <mergeCell ref="S54:T54"/>
    <mergeCell ref="M55:N55"/>
    <mergeCell ref="O55:P55"/>
    <mergeCell ref="Q55:R55"/>
    <mergeCell ref="S55:T55"/>
    <mergeCell ref="M56:N56"/>
    <mergeCell ref="O56:P56"/>
    <mergeCell ref="Q56:R56"/>
    <mergeCell ref="S56:T56"/>
    <mergeCell ref="K64:L64"/>
    <mergeCell ref="M57:N57"/>
    <mergeCell ref="O57:P57"/>
    <mergeCell ref="Q57:R57"/>
    <mergeCell ref="S57:T57"/>
    <mergeCell ref="S58:T58"/>
    <mergeCell ref="M59:N59"/>
    <mergeCell ref="O59:P59"/>
    <mergeCell ref="Q59:R59"/>
    <mergeCell ref="S59:T59"/>
    <mergeCell ref="M58:N58"/>
    <mergeCell ref="O58:P58"/>
    <mergeCell ref="Q58:R58"/>
    <mergeCell ref="M66:N66"/>
    <mergeCell ref="O66:P66"/>
    <mergeCell ref="Q66:R66"/>
    <mergeCell ref="S66:T66"/>
    <mergeCell ref="M67:N67"/>
    <mergeCell ref="O67:P67"/>
    <mergeCell ref="Q67:R67"/>
    <mergeCell ref="S67:T67"/>
    <mergeCell ref="M60:N60"/>
    <mergeCell ref="O60:P60"/>
    <mergeCell ref="Q60:R60"/>
    <mergeCell ref="S60:T60"/>
    <mergeCell ref="M64:N64"/>
    <mergeCell ref="O64:P64"/>
    <mergeCell ref="Q64:R64"/>
    <mergeCell ref="S64:T64"/>
    <mergeCell ref="M63:N63"/>
    <mergeCell ref="O63:P63"/>
    <mergeCell ref="Q63:R63"/>
    <mergeCell ref="S63:T63"/>
    <mergeCell ref="A61:T61"/>
    <mergeCell ref="I63:J63"/>
    <mergeCell ref="K63:L63"/>
    <mergeCell ref="I64:J64"/>
    <mergeCell ref="M68:N68"/>
    <mergeCell ref="O68:P68"/>
    <mergeCell ref="Q68:R68"/>
    <mergeCell ref="S68:T68"/>
    <mergeCell ref="M69:N69"/>
    <mergeCell ref="O69:P69"/>
    <mergeCell ref="Q69:R69"/>
    <mergeCell ref="S69:T69"/>
    <mergeCell ref="M70:N70"/>
    <mergeCell ref="O70:P70"/>
    <mergeCell ref="Q70:R70"/>
    <mergeCell ref="S70:T70"/>
    <mergeCell ref="Q78:R78"/>
    <mergeCell ref="S78:T78"/>
    <mergeCell ref="M82:N82"/>
    <mergeCell ref="O82:P82"/>
    <mergeCell ref="Q82:R82"/>
    <mergeCell ref="S82:T82"/>
    <mergeCell ref="M83:N83"/>
    <mergeCell ref="O83:P83"/>
    <mergeCell ref="Q83:R83"/>
    <mergeCell ref="S83:T83"/>
    <mergeCell ref="M81:N81"/>
    <mergeCell ref="O81:P81"/>
    <mergeCell ref="Q81:R81"/>
    <mergeCell ref="S81:T81"/>
    <mergeCell ref="M84:N84"/>
    <mergeCell ref="O84:P84"/>
    <mergeCell ref="Q84:R84"/>
    <mergeCell ref="S84:T84"/>
    <mergeCell ref="M85:N85"/>
    <mergeCell ref="O85:P85"/>
    <mergeCell ref="Q85:R85"/>
    <mergeCell ref="S85:T85"/>
    <mergeCell ref="M86:N86"/>
    <mergeCell ref="O86:P86"/>
    <mergeCell ref="Q86:R86"/>
    <mergeCell ref="S86:T86"/>
    <mergeCell ref="M87:N87"/>
    <mergeCell ref="O87:P87"/>
    <mergeCell ref="Q87:R87"/>
    <mergeCell ref="S87:T87"/>
    <mergeCell ref="M88:N88"/>
    <mergeCell ref="O88:P88"/>
    <mergeCell ref="Q88:R88"/>
    <mergeCell ref="S88:T88"/>
    <mergeCell ref="M92:N92"/>
    <mergeCell ref="O92:P92"/>
    <mergeCell ref="Q92:R92"/>
    <mergeCell ref="S92:T92"/>
    <mergeCell ref="M91:N91"/>
    <mergeCell ref="O91:P91"/>
    <mergeCell ref="Q91:R91"/>
    <mergeCell ref="S91:T91"/>
    <mergeCell ref="A90:T90"/>
    <mergeCell ref="C91:G91"/>
    <mergeCell ref="C92:G92"/>
    <mergeCell ref="A91:B91"/>
    <mergeCell ref="A92:B92"/>
    <mergeCell ref="I92:J92"/>
    <mergeCell ref="K92:L92"/>
    <mergeCell ref="S98:T98"/>
    <mergeCell ref="M99:N99"/>
    <mergeCell ref="O99:P99"/>
    <mergeCell ref="Q99:R99"/>
    <mergeCell ref="S99:T99"/>
    <mergeCell ref="M100:N100"/>
    <mergeCell ref="O100:P100"/>
    <mergeCell ref="Q100:R100"/>
    <mergeCell ref="S100:T100"/>
    <mergeCell ref="M104:N104"/>
    <mergeCell ref="O104:P104"/>
    <mergeCell ref="Q104:R104"/>
    <mergeCell ref="S104:T104"/>
    <mergeCell ref="M103:N103"/>
    <mergeCell ref="O103:P103"/>
    <mergeCell ref="Q103:R103"/>
    <mergeCell ref="S103:T103"/>
    <mergeCell ref="Q116:R116"/>
    <mergeCell ref="S116:T116"/>
    <mergeCell ref="O105:P105"/>
    <mergeCell ref="Q105:R105"/>
    <mergeCell ref="S105:T105"/>
    <mergeCell ref="O106:P106"/>
    <mergeCell ref="Q106:R106"/>
    <mergeCell ref="S106:T106"/>
    <mergeCell ref="O119:P119"/>
    <mergeCell ref="Q119:R119"/>
    <mergeCell ref="S119:T119"/>
    <mergeCell ref="O120:P120"/>
    <mergeCell ref="Q120:R120"/>
    <mergeCell ref="S120:T120"/>
    <mergeCell ref="O130:P130"/>
    <mergeCell ref="Q130:R130"/>
    <mergeCell ref="S130:T130"/>
    <mergeCell ref="Q123:R123"/>
    <mergeCell ref="S123:T123"/>
    <mergeCell ref="O125:P125"/>
    <mergeCell ref="Q125:R125"/>
    <mergeCell ref="S125:T125"/>
    <mergeCell ref="M126:N126"/>
    <mergeCell ref="O126:P126"/>
    <mergeCell ref="Q126:R126"/>
    <mergeCell ref="S126:T126"/>
    <mergeCell ref="M127:N127"/>
    <mergeCell ref="O127:P127"/>
    <mergeCell ref="Q127:R127"/>
    <mergeCell ref="S127:T127"/>
    <mergeCell ref="O152:P152"/>
    <mergeCell ref="Q152:R152"/>
    <mergeCell ref="S152:T152"/>
    <mergeCell ref="M151:N151"/>
    <mergeCell ref="O151:P151"/>
    <mergeCell ref="Q151:R151"/>
    <mergeCell ref="S151:T151"/>
    <mergeCell ref="M131:N131"/>
    <mergeCell ref="O131:P131"/>
    <mergeCell ref="Q131:R131"/>
    <mergeCell ref="S131:T131"/>
    <mergeCell ref="M132:N132"/>
    <mergeCell ref="O132:P132"/>
    <mergeCell ref="Q132:R132"/>
    <mergeCell ref="S132:T132"/>
    <mergeCell ref="M133:N133"/>
    <mergeCell ref="O133:P133"/>
    <mergeCell ref="Q133:R133"/>
    <mergeCell ref="S133:T133"/>
    <mergeCell ref="P136:T138"/>
    <mergeCell ref="O11:T11"/>
    <mergeCell ref="O12:T12"/>
    <mergeCell ref="M149:N149"/>
    <mergeCell ref="O149:P149"/>
    <mergeCell ref="Q149:R149"/>
    <mergeCell ref="S149:T149"/>
    <mergeCell ref="M123:N123"/>
    <mergeCell ref="O123:P123"/>
    <mergeCell ref="S128:T128"/>
    <mergeCell ref="M129:N129"/>
    <mergeCell ref="O129:P129"/>
    <mergeCell ref="Q129:R129"/>
    <mergeCell ref="S129:T129"/>
    <mergeCell ref="M130:N130"/>
    <mergeCell ref="A72:T72"/>
    <mergeCell ref="M120:N120"/>
    <mergeCell ref="M128:N128"/>
    <mergeCell ref="O128:P128"/>
    <mergeCell ref="Q128:R128"/>
    <mergeCell ref="M125:N125"/>
  </mergeCells>
  <hyperlinks>
    <hyperlink ref="P22" r:id="rId1"/>
  </hyperlinks>
  <pageMargins left="0.511811024" right="0.511811024" top="0.78740157499999996" bottom="0.78740157499999996" header="0.31496062000000002" footer="0.31496062000000002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Tributos!$B$2:$B$3</xm:f>
          </x14:formula1>
          <xm:sqref>H115</xm:sqref>
        </x14:dataValidation>
        <x14:dataValidation type="list" allowBlank="1" showInputMessage="1" showErrorMessage="1">
          <x14:formula1>
            <xm:f>Tributos!$C$2:$C$3</xm:f>
          </x14:formula1>
          <xm:sqref>H116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1" workbookViewId="0">
      <selection activeCell="A17" sqref="A17:H17"/>
    </sheetView>
  </sheetViews>
  <sheetFormatPr defaultRowHeight="12.75"/>
  <cols>
    <col min="1" max="1" width="5.28515625" customWidth="1"/>
    <col min="2" max="2" width="19.5703125" customWidth="1"/>
    <col min="3" max="4" width="6" bestFit="1" customWidth="1"/>
    <col min="5" max="5" width="11.42578125" customWidth="1"/>
    <col min="6" max="6" width="9" customWidth="1"/>
    <col min="7" max="7" width="3.140625" customWidth="1"/>
    <col min="8" max="8" width="3.5703125" customWidth="1"/>
    <col min="9" max="9" width="8" customWidth="1"/>
    <col min="10" max="10" width="8.7109375" customWidth="1"/>
  </cols>
  <sheetData>
    <row r="1" spans="1:12" ht="41.25" customHeight="1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2" ht="30" customHeight="1">
      <c r="A2" s="231" t="s">
        <v>184</v>
      </c>
      <c r="B2" s="231"/>
      <c r="C2" s="231"/>
      <c r="D2" s="231"/>
      <c r="E2" s="67" t="s">
        <v>222</v>
      </c>
      <c r="F2" s="12" t="s">
        <v>223</v>
      </c>
      <c r="G2" s="231" t="s">
        <v>214</v>
      </c>
      <c r="H2" s="231"/>
      <c r="I2" s="12" t="s">
        <v>191</v>
      </c>
      <c r="J2" s="12" t="s">
        <v>192</v>
      </c>
    </row>
    <row r="3" spans="1:12" ht="36.75" customHeight="1">
      <c r="A3" s="228" t="s">
        <v>172</v>
      </c>
      <c r="B3" s="228"/>
      <c r="C3" s="228"/>
      <c r="D3" s="228"/>
      <c r="E3" s="14">
        <v>3</v>
      </c>
      <c r="F3" s="14">
        <f>E3*2</f>
        <v>6</v>
      </c>
      <c r="G3" s="229">
        <v>0</v>
      </c>
      <c r="H3" s="229"/>
      <c r="I3" s="13">
        <f>F3*G3</f>
        <v>0</v>
      </c>
      <c r="J3" s="13">
        <f>I3/12</f>
        <v>0</v>
      </c>
    </row>
    <row r="4" spans="1:12" ht="30" customHeight="1">
      <c r="A4" s="228" t="s">
        <v>173</v>
      </c>
      <c r="B4" s="228"/>
      <c r="C4" s="228"/>
      <c r="D4" s="228"/>
      <c r="E4" s="14">
        <v>2</v>
      </c>
      <c r="F4" s="14">
        <f t="shared" ref="F4:F7" si="0">E4*2</f>
        <v>4</v>
      </c>
      <c r="G4" s="229">
        <v>0</v>
      </c>
      <c r="H4" s="229"/>
      <c r="I4" s="13">
        <f t="shared" ref="I4:I7" si="1">F4*G4</f>
        <v>0</v>
      </c>
      <c r="J4" s="13">
        <f t="shared" ref="J4:J8" si="2">I4/12</f>
        <v>0</v>
      </c>
    </row>
    <row r="5" spans="1:12" ht="30" customHeight="1">
      <c r="A5" s="228" t="s">
        <v>174</v>
      </c>
      <c r="B5" s="228"/>
      <c r="C5" s="228"/>
      <c r="D5" s="228"/>
      <c r="E5" s="14">
        <v>2</v>
      </c>
      <c r="F5" s="14">
        <f t="shared" si="0"/>
        <v>4</v>
      </c>
      <c r="G5" s="229">
        <v>0</v>
      </c>
      <c r="H5" s="229"/>
      <c r="I5" s="13">
        <f t="shared" si="1"/>
        <v>0</v>
      </c>
      <c r="J5" s="13">
        <f t="shared" si="2"/>
        <v>0</v>
      </c>
    </row>
    <row r="6" spans="1:12" ht="30" customHeight="1">
      <c r="A6" s="228" t="s">
        <v>175</v>
      </c>
      <c r="B6" s="228"/>
      <c r="C6" s="228"/>
      <c r="D6" s="228"/>
      <c r="E6" s="14">
        <v>2</v>
      </c>
      <c r="F6" s="14">
        <f t="shared" si="0"/>
        <v>4</v>
      </c>
      <c r="G6" s="229">
        <v>0</v>
      </c>
      <c r="H6" s="229"/>
      <c r="I6" s="13">
        <f t="shared" si="1"/>
        <v>0</v>
      </c>
      <c r="J6" s="13">
        <f t="shared" si="2"/>
        <v>0</v>
      </c>
    </row>
    <row r="7" spans="1:12" ht="30" customHeight="1">
      <c r="A7" s="228" t="s">
        <v>176</v>
      </c>
      <c r="B7" s="228"/>
      <c r="C7" s="228"/>
      <c r="D7" s="228"/>
      <c r="E7" s="14">
        <v>2</v>
      </c>
      <c r="F7" s="14">
        <f t="shared" si="0"/>
        <v>4</v>
      </c>
      <c r="G7" s="229">
        <v>0</v>
      </c>
      <c r="H7" s="229"/>
      <c r="I7" s="13">
        <f t="shared" si="1"/>
        <v>0</v>
      </c>
      <c r="J7" s="13">
        <f t="shared" si="2"/>
        <v>0</v>
      </c>
    </row>
    <row r="8" spans="1:12" ht="30" customHeight="1">
      <c r="A8" s="231" t="s">
        <v>187</v>
      </c>
      <c r="B8" s="231"/>
      <c r="C8" s="231"/>
      <c r="D8" s="231"/>
      <c r="E8" s="231"/>
      <c r="F8" s="231"/>
      <c r="G8" s="231"/>
      <c r="H8" s="231"/>
      <c r="I8" s="72">
        <f>SUM(I3:I7)</f>
        <v>0</v>
      </c>
      <c r="J8" s="13">
        <f t="shared" si="2"/>
        <v>0</v>
      </c>
      <c r="L8" s="70"/>
    </row>
    <row r="9" spans="1:12" ht="30" customHeight="1">
      <c r="A9" s="231" t="s">
        <v>185</v>
      </c>
      <c r="B9" s="231"/>
      <c r="C9" s="231"/>
      <c r="D9" s="231"/>
      <c r="E9" s="67" t="s">
        <v>222</v>
      </c>
      <c r="F9" s="12" t="s">
        <v>223</v>
      </c>
      <c r="G9" s="231" t="s">
        <v>214</v>
      </c>
      <c r="H9" s="231"/>
      <c r="I9" s="12" t="s">
        <v>191</v>
      </c>
      <c r="J9" s="12" t="s">
        <v>192</v>
      </c>
    </row>
    <row r="10" spans="1:12" ht="49.5" customHeight="1">
      <c r="A10" s="232" t="s">
        <v>177</v>
      </c>
      <c r="B10" s="232"/>
      <c r="C10" s="232"/>
      <c r="D10" s="232"/>
      <c r="E10" s="14">
        <v>3</v>
      </c>
      <c r="F10" s="14">
        <f>E10*2</f>
        <v>6</v>
      </c>
      <c r="G10" s="229">
        <v>0</v>
      </c>
      <c r="H10" s="229"/>
      <c r="I10" s="13">
        <f>F10*G10</f>
        <v>0</v>
      </c>
      <c r="J10" s="13">
        <f t="shared" ref="J10:J18" si="3">I10/12</f>
        <v>0</v>
      </c>
    </row>
    <row r="11" spans="1:12" ht="24.95" customHeight="1">
      <c r="A11" s="232" t="s">
        <v>178</v>
      </c>
      <c r="B11" s="232"/>
      <c r="C11" s="232"/>
      <c r="D11" s="232"/>
      <c r="E11" s="14">
        <v>2</v>
      </c>
      <c r="F11" s="14">
        <v>4</v>
      </c>
      <c r="G11" s="229">
        <v>0</v>
      </c>
      <c r="H11" s="229"/>
      <c r="I11" s="13">
        <f t="shared" ref="I11:I16" si="4">F11*G11</f>
        <v>0</v>
      </c>
      <c r="J11" s="13">
        <f t="shared" si="3"/>
        <v>0</v>
      </c>
    </row>
    <row r="12" spans="1:12" ht="24.95" customHeight="1">
      <c r="A12" s="232" t="s">
        <v>179</v>
      </c>
      <c r="B12" s="232"/>
      <c r="C12" s="232"/>
      <c r="D12" s="232"/>
      <c r="E12" s="14">
        <v>2</v>
      </c>
      <c r="F12" s="14">
        <v>4</v>
      </c>
      <c r="G12" s="229">
        <v>0</v>
      </c>
      <c r="H12" s="229"/>
      <c r="I12" s="13">
        <f t="shared" si="4"/>
        <v>0</v>
      </c>
      <c r="J12" s="13">
        <f t="shared" si="3"/>
        <v>0</v>
      </c>
    </row>
    <row r="13" spans="1:12" ht="24.95" customHeight="1">
      <c r="A13" s="232" t="s">
        <v>180</v>
      </c>
      <c r="B13" s="232"/>
      <c r="C13" s="232"/>
      <c r="D13" s="232"/>
      <c r="E13" s="14">
        <v>2</v>
      </c>
      <c r="F13" s="14">
        <v>4</v>
      </c>
      <c r="G13" s="229">
        <v>0</v>
      </c>
      <c r="H13" s="229"/>
      <c r="I13" s="13">
        <f t="shared" si="4"/>
        <v>0</v>
      </c>
      <c r="J13" s="13">
        <f t="shared" si="3"/>
        <v>0</v>
      </c>
    </row>
    <row r="14" spans="1:12" ht="24.95" customHeight="1">
      <c r="A14" s="232" t="s">
        <v>181</v>
      </c>
      <c r="B14" s="232"/>
      <c r="C14" s="232"/>
      <c r="D14" s="232"/>
      <c r="E14" s="14">
        <v>2</v>
      </c>
      <c r="F14" s="14">
        <v>4</v>
      </c>
      <c r="G14" s="229">
        <v>0</v>
      </c>
      <c r="H14" s="229"/>
      <c r="I14" s="13">
        <f t="shared" si="4"/>
        <v>0</v>
      </c>
      <c r="J14" s="13">
        <f t="shared" si="3"/>
        <v>0</v>
      </c>
    </row>
    <row r="15" spans="1:12" ht="24.95" customHeight="1">
      <c r="A15" s="232" t="s">
        <v>182</v>
      </c>
      <c r="B15" s="232"/>
      <c r="C15" s="232"/>
      <c r="D15" s="232"/>
      <c r="E15" s="14">
        <v>2</v>
      </c>
      <c r="F15" s="14">
        <v>4</v>
      </c>
      <c r="G15" s="229">
        <v>0</v>
      </c>
      <c r="H15" s="229"/>
      <c r="I15" s="13">
        <f t="shared" si="4"/>
        <v>0</v>
      </c>
      <c r="J15" s="13">
        <f t="shared" si="3"/>
        <v>0</v>
      </c>
    </row>
    <row r="16" spans="1:12" ht="24.95" customHeight="1">
      <c r="A16" s="232" t="s">
        <v>183</v>
      </c>
      <c r="B16" s="232"/>
      <c r="C16" s="232"/>
      <c r="D16" s="232"/>
      <c r="E16" s="14">
        <v>5</v>
      </c>
      <c r="F16" s="14">
        <v>10</v>
      </c>
      <c r="G16" s="229">
        <v>0</v>
      </c>
      <c r="H16" s="229"/>
      <c r="I16" s="13">
        <f t="shared" si="4"/>
        <v>0</v>
      </c>
      <c r="J16" s="13">
        <f t="shared" si="3"/>
        <v>0</v>
      </c>
    </row>
    <row r="17" spans="1:10" ht="24.95" customHeight="1">
      <c r="A17" s="230" t="s">
        <v>188</v>
      </c>
      <c r="B17" s="230"/>
      <c r="C17" s="230"/>
      <c r="D17" s="230"/>
      <c r="E17" s="230"/>
      <c r="F17" s="230"/>
      <c r="G17" s="230"/>
      <c r="H17" s="230"/>
      <c r="I17" s="71">
        <f>SUM(I10:I16)</f>
        <v>0</v>
      </c>
      <c r="J17" s="13">
        <f t="shared" si="3"/>
        <v>0</v>
      </c>
    </row>
    <row r="18" spans="1:10" ht="24.95" customHeight="1">
      <c r="A18" s="233" t="s">
        <v>193</v>
      </c>
      <c r="B18" s="233"/>
      <c r="C18" s="233"/>
      <c r="D18" s="233"/>
      <c r="E18" s="233"/>
      <c r="F18" s="233"/>
      <c r="G18" s="233"/>
      <c r="H18" s="233"/>
      <c r="I18" s="20">
        <f>SUM(I17,I8)</f>
        <v>0</v>
      </c>
      <c r="J18" s="13">
        <f t="shared" si="3"/>
        <v>0</v>
      </c>
    </row>
    <row r="19" spans="1:10" ht="24.95" customHeight="1">
      <c r="A19" s="233" t="s">
        <v>224</v>
      </c>
      <c r="B19" s="233"/>
      <c r="C19" s="233"/>
      <c r="D19" s="233"/>
      <c r="E19" s="233"/>
      <c r="F19" s="233"/>
      <c r="G19" s="233"/>
      <c r="H19" s="233"/>
      <c r="I19" s="20">
        <f>I18/2</f>
        <v>0</v>
      </c>
      <c r="J19" s="20">
        <f>J18/2</f>
        <v>0</v>
      </c>
    </row>
    <row r="20" spans="1:10" ht="24.9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24.95" customHeight="1">
      <c r="A21" s="230" t="s">
        <v>215</v>
      </c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0" ht="24.95" customHeight="1">
      <c r="A22" s="234" t="s">
        <v>189</v>
      </c>
      <c r="B22" s="234"/>
      <c r="C22" s="234"/>
      <c r="D22" s="234"/>
      <c r="E22" s="234"/>
      <c r="F22" s="234"/>
      <c r="G22" s="234"/>
      <c r="H22" s="234"/>
      <c r="I22" s="234"/>
      <c r="J22" s="234"/>
    </row>
    <row r="23" spans="1:10" ht="46.5" customHeight="1">
      <c r="A23" s="235" t="s">
        <v>190</v>
      </c>
      <c r="B23" s="235"/>
      <c r="C23" s="235"/>
      <c r="D23" s="235"/>
      <c r="E23" s="235"/>
      <c r="F23" s="235"/>
      <c r="G23" s="235"/>
      <c r="H23" s="235"/>
      <c r="I23" s="235"/>
      <c r="J23" s="235"/>
    </row>
    <row r="24" spans="1:10" ht="30" customHeight="1"/>
    <row r="25" spans="1:10" ht="30" customHeight="1"/>
    <row r="26" spans="1:10" ht="30" customHeight="1"/>
  </sheetData>
  <sheetProtection algorithmName="SHA-512" hashValue="bJuq14hWSkv4qEPpvg4PvukB9aBT0GEZdkY4DOIMgPOWEHVBF9RefHgLR6y7NBAxam4PTODYTxzXk+7X7QFIEw==" saltValue="sHMfsCaSjyKRLpDYDNOvmg==" spinCount="100000" sheet="1" objects="1" scenarios="1"/>
  <mergeCells count="36">
    <mergeCell ref="A21:J21"/>
    <mergeCell ref="A22:J22"/>
    <mergeCell ref="A23:J23"/>
    <mergeCell ref="A17:H17"/>
    <mergeCell ref="A18:H18"/>
    <mergeCell ref="A19:H19"/>
    <mergeCell ref="A15:D15"/>
    <mergeCell ref="G15:H15"/>
    <mergeCell ref="A16:D16"/>
    <mergeCell ref="G16:H16"/>
    <mergeCell ref="A12:D12"/>
    <mergeCell ref="G12:H12"/>
    <mergeCell ref="A13:D13"/>
    <mergeCell ref="G13:H13"/>
    <mergeCell ref="A14:D14"/>
    <mergeCell ref="G14:H14"/>
    <mergeCell ref="A9:D9"/>
    <mergeCell ref="G9:H9"/>
    <mergeCell ref="A10:D10"/>
    <mergeCell ref="G10:H10"/>
    <mergeCell ref="A11:D11"/>
    <mergeCell ref="G11:H11"/>
    <mergeCell ref="A8:H8"/>
    <mergeCell ref="A5:D5"/>
    <mergeCell ref="G5:H5"/>
    <mergeCell ref="A6:D6"/>
    <mergeCell ref="G6:H6"/>
    <mergeCell ref="A7:D7"/>
    <mergeCell ref="G7:H7"/>
    <mergeCell ref="A4:D4"/>
    <mergeCell ref="G4:H4"/>
    <mergeCell ref="A1:J1"/>
    <mergeCell ref="A2:D2"/>
    <mergeCell ref="G2:H2"/>
    <mergeCell ref="A3:D3"/>
    <mergeCell ref="G3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Identificação</vt:lpstr>
      <vt:lpstr>Tributos</vt:lpstr>
      <vt:lpstr>Categoria</vt:lpstr>
      <vt:lpstr>Uniforme</vt:lpstr>
      <vt:lpstr>Identificação!Excel_BuiltIn_Print_Area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dos Santos Vasconcelos</dc:creator>
  <dc:description/>
  <cp:lastModifiedBy>Roberto dos Santos Vasconcelos</cp:lastModifiedBy>
  <cp:revision>8</cp:revision>
  <cp:lastPrinted>2020-07-01T20:18:06Z</cp:lastPrinted>
  <dcterms:created xsi:type="dcterms:W3CDTF">2020-06-22T18:52:35Z</dcterms:created>
  <dcterms:modified xsi:type="dcterms:W3CDTF">2020-09-18T16:57:05Z</dcterms:modified>
  <dc:language>pt-BR</dc:language>
</cp:coreProperties>
</file>